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227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11" i="1"/>
  <c r="K20" i="1" s="1"/>
  <c r="J12" i="1"/>
  <c r="J13" i="1"/>
  <c r="J14" i="1"/>
  <c r="J15" i="1"/>
  <c r="J16" i="1"/>
  <c r="J17" i="1"/>
  <c r="J18" i="1"/>
  <c r="J19" i="1"/>
  <c r="J11" i="1"/>
  <c r="I12" i="1"/>
  <c r="I13" i="1"/>
  <c r="I14" i="1"/>
  <c r="I15" i="1"/>
  <c r="I16" i="1"/>
  <c r="I17" i="1"/>
  <c r="I18" i="1"/>
  <c r="I19" i="1"/>
  <c r="I11" i="1"/>
  <c r="I20" i="1" s="1"/>
  <c r="J20" i="1" l="1"/>
  <c r="K10" i="1"/>
  <c r="J10" i="1"/>
  <c r="H19" i="1"/>
  <c r="F19" i="1"/>
  <c r="E19" i="1"/>
  <c r="D19" i="1"/>
  <c r="H18" i="1"/>
  <c r="F18" i="1"/>
  <c r="E18" i="1"/>
  <c r="D18" i="1"/>
  <c r="H17" i="1"/>
  <c r="F17" i="1"/>
  <c r="E17" i="1"/>
  <c r="D17" i="1"/>
  <c r="H16" i="1"/>
  <c r="F16" i="1"/>
  <c r="E16" i="1"/>
  <c r="D16" i="1"/>
  <c r="H15" i="1"/>
  <c r="F15" i="1"/>
  <c r="E15" i="1"/>
  <c r="D15" i="1"/>
  <c r="H14" i="1"/>
  <c r="F14" i="1"/>
  <c r="E14" i="1"/>
  <c r="D14" i="1"/>
  <c r="H13" i="1"/>
  <c r="F13" i="1"/>
  <c r="E13" i="1"/>
  <c r="D13" i="1"/>
  <c r="H12" i="1"/>
  <c r="F12" i="1"/>
  <c r="E12" i="1"/>
  <c r="D12" i="1"/>
  <c r="H11" i="1"/>
  <c r="H20" i="1" s="1"/>
  <c r="F11" i="1"/>
  <c r="E11" i="1"/>
  <c r="E20" i="1" s="1"/>
  <c r="D11" i="1"/>
  <c r="D20" i="1" s="1"/>
  <c r="D10" i="1"/>
  <c r="E10" i="1" s="1"/>
  <c r="F10" i="1" s="1"/>
  <c r="G10" i="1" s="1"/>
  <c r="H10" i="1" s="1"/>
  <c r="I10" i="1" s="1"/>
  <c r="F20" i="1" l="1"/>
</calcChain>
</file>

<file path=xl/sharedStrings.xml><?xml version="1.0" encoding="utf-8"?>
<sst xmlns="http://schemas.openxmlformats.org/spreadsheetml/2006/main" count="36" uniqueCount="29">
  <si>
    <t>Приложение №____</t>
  </si>
  <si>
    <t>к решению комиссии по разработке ТП ОМС</t>
  </si>
  <si>
    <t>№</t>
  </si>
  <si>
    <t>Код МО</t>
  </si>
  <si>
    <t>Наименование медицинской организации</t>
  </si>
  <si>
    <t>Плановое максимальное количество показателей для выполнения</t>
  </si>
  <si>
    <t>Фактически выполненное  количество показателей</t>
  </si>
  <si>
    <t>Процент выполнения показателей</t>
  </si>
  <si>
    <t>Распределение МО по группам в зависимости от процента выполнения показателей</t>
  </si>
  <si>
    <t xml:space="preserve">Количество набранных баллов </t>
  </si>
  <si>
    <t>Всего</t>
  </si>
  <si>
    <t>Филиал ООО «Капитал МС» в Еврейской автономной области</t>
  </si>
  <si>
    <t>Дирекция Еврейской АО Хабаровского филиала АО "Страховая компания "СОГАЗ-Мед"</t>
  </si>
  <si>
    <t>ОГБУЗ "Областная больница"</t>
  </si>
  <si>
    <t>ОГБУЗ "Детская областная больница"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</si>
  <si>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</si>
  <si>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</si>
  <si>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</si>
  <si>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</si>
  <si>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</si>
  <si>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</si>
  <si>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</si>
  <si>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от "____" декабря 2022 г. № ____</t>
  </si>
  <si>
    <t>Оценка достижения значений показателей результативности деятельности медицинских организаций, финансируемых по подушевому нормативу финансирования на прикрепившихся лиц амбулаторно-поликлинической помощи, за 2022 год (на основании сведений о медицинской помощи за период декабрь 2021 года - ноябрь 2022 года)</t>
  </si>
  <si>
    <t>II</t>
  </si>
  <si>
    <t>I</t>
  </si>
  <si>
    <t xml:space="preserve">Объем средств, направляемый в i-ю МО  II  группы за текущий период, рублей </t>
  </si>
  <si>
    <t>х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</si>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</sst>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!!!&#1056;&#1077;&#1079;&#1091;&#1083;&#1100;&#1090;&#1072;&#1090;&#1080;&#1074;&#1085;&#1086;&#1089;&#1090;&#1100;%202022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и расчет пок-лей"/>
      <sheetName val="Сведения по реестрам за отч п-д"/>
      <sheetName val="Сведения МО (нет в реестрах)"/>
      <sheetName val="Сведения МО (не пред. ДЗО)"/>
      <sheetName val="Свед по пок-м смерт 15,16,23"/>
      <sheetName val="Проверка ср. знач. показ. смерт"/>
      <sheetName val="Численность прикрепл насел"/>
      <sheetName val="Расчет напр. объема средств"/>
      <sheetName val="Шаблон приложения"/>
    </sheetNames>
    <sheetDataSet>
      <sheetData sheetId="0">
        <row r="102">
          <cell r="M102">
            <v>21</v>
          </cell>
          <cell r="R102">
            <v>7</v>
          </cell>
          <cell r="W102">
            <v>28</v>
          </cell>
          <cell r="AB102">
            <v>28</v>
          </cell>
          <cell r="AG102">
            <v>28</v>
          </cell>
          <cell r="AL102">
            <v>28</v>
          </cell>
          <cell r="AQ102">
            <v>28</v>
          </cell>
          <cell r="AV102">
            <v>28</v>
          </cell>
          <cell r="BA102">
            <v>28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12">
          <cell r="B12">
            <v>9</v>
          </cell>
          <cell r="C12">
            <v>42.857142857142854</v>
          </cell>
          <cell r="J12">
            <v>17752210.449999999</v>
          </cell>
          <cell r="K12">
            <v>11234780.74</v>
          </cell>
          <cell r="L12">
            <v>6517429.71</v>
          </cell>
        </row>
        <row r="13">
          <cell r="B13">
            <v>3</v>
          </cell>
          <cell r="C13">
            <v>42.857142857142854</v>
          </cell>
          <cell r="J13">
            <v>5678678.9100000001</v>
          </cell>
          <cell r="K13">
            <v>3462024.81</v>
          </cell>
          <cell r="L13">
            <v>2216654.1</v>
          </cell>
        </row>
        <row r="14">
          <cell r="B14">
            <v>7</v>
          </cell>
          <cell r="C14">
            <v>25</v>
          </cell>
          <cell r="J14">
            <v>0</v>
          </cell>
          <cell r="K14">
            <v>0</v>
          </cell>
          <cell r="L14">
            <v>0</v>
          </cell>
        </row>
        <row r="15">
          <cell r="B15">
            <v>7</v>
          </cell>
          <cell r="C15">
            <v>25</v>
          </cell>
          <cell r="J15">
            <v>0</v>
          </cell>
          <cell r="K15">
            <v>0</v>
          </cell>
          <cell r="L15">
            <v>0</v>
          </cell>
        </row>
        <row r="16">
          <cell r="B16">
            <v>8</v>
          </cell>
          <cell r="C16">
            <v>28.571428571428569</v>
          </cell>
          <cell r="J16">
            <v>0</v>
          </cell>
          <cell r="K16">
            <v>0</v>
          </cell>
          <cell r="L16">
            <v>0</v>
          </cell>
        </row>
        <row r="17">
          <cell r="B17">
            <v>12</v>
          </cell>
          <cell r="C17">
            <v>42.857142857142854</v>
          </cell>
          <cell r="J17">
            <v>4667884.6399999997</v>
          </cell>
          <cell r="K17">
            <v>2705095.77</v>
          </cell>
          <cell r="L17">
            <v>1962788.87</v>
          </cell>
        </row>
        <row r="18">
          <cell r="B18">
            <v>5</v>
          </cell>
          <cell r="C18">
            <v>17.857142857142858</v>
          </cell>
          <cell r="J18">
            <v>0</v>
          </cell>
          <cell r="K18">
            <v>0</v>
          </cell>
          <cell r="L18">
            <v>0</v>
          </cell>
        </row>
        <row r="19">
          <cell r="B19">
            <v>4</v>
          </cell>
          <cell r="C19">
            <v>14.285714285714285</v>
          </cell>
          <cell r="J19">
            <v>0</v>
          </cell>
          <cell r="K19">
            <v>0</v>
          </cell>
          <cell r="L19">
            <v>0</v>
          </cell>
        </row>
        <row r="20">
          <cell r="B20">
            <v>7</v>
          </cell>
          <cell r="C20">
            <v>25</v>
          </cell>
          <cell r="J20">
            <v>0</v>
          </cell>
          <cell r="K20">
            <v>0</v>
          </cell>
          <cell r="L20">
            <v>0</v>
          </cell>
        </row>
        <row r="29">
          <cell r="C29">
            <v>10</v>
          </cell>
        </row>
        <row r="30">
          <cell r="C30">
            <v>4.5</v>
          </cell>
        </row>
        <row r="31">
          <cell r="C31">
            <v>11</v>
          </cell>
        </row>
        <row r="32">
          <cell r="C32">
            <v>11.5</v>
          </cell>
        </row>
        <row r="33">
          <cell r="C33">
            <v>9.5</v>
          </cell>
        </row>
        <row r="34">
          <cell r="C34">
            <v>11</v>
          </cell>
        </row>
        <row r="35">
          <cell r="C35">
            <v>5.5</v>
          </cell>
        </row>
        <row r="36">
          <cell r="C36">
            <v>5.5</v>
          </cell>
        </row>
        <row r="37">
          <cell r="C37">
            <v>9.5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activeCell="I25" sqref="I25"/>
    </sheetView>
  </sheetViews>
  <sheetFormatPr defaultRowHeight="15" x14ac:dyDescent="0.25"/>
  <cols>
    <col min="1" max="1" width="3.85546875" customWidth="1"/>
    <col min="2" max="2" width="8" customWidth="1"/>
    <col min="3" max="3" width="36.7109375" customWidth="1"/>
    <col min="4" max="4" width="16.7109375" customWidth="1"/>
    <col min="5" max="5" width="13.85546875" customWidth="1"/>
    <col min="6" max="6" width="11.5703125" customWidth="1"/>
    <col min="7" max="7" width="21" customWidth="1"/>
    <col min="8" max="8" width="12.140625" customWidth="1"/>
    <col min="9" max="9" width="16.5703125" customWidth="1"/>
    <col min="10" max="10" width="29.85546875" customWidth="1"/>
    <col min="11" max="11" width="35.5703125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  <c r="K1" s="2" t="s">
        <v>0</v>
      </c>
    </row>
    <row r="2" spans="1:11" ht="15.75" x14ac:dyDescent="0.25">
      <c r="A2" s="1"/>
      <c r="B2" s="1"/>
      <c r="C2" s="1"/>
      <c r="D2" s="1"/>
      <c r="E2" s="1"/>
      <c r="F2" s="1"/>
      <c r="G2" s="1"/>
      <c r="H2" s="1"/>
      <c r="K2" s="3" t="s">
        <v>1</v>
      </c>
    </row>
    <row r="3" spans="1:11" ht="15.75" x14ac:dyDescent="0.25">
      <c r="A3" s="1"/>
      <c r="B3" s="1"/>
      <c r="C3" s="1"/>
      <c r="D3" s="1"/>
      <c r="E3" s="1"/>
      <c r="F3" s="1"/>
      <c r="G3" s="1"/>
      <c r="H3" s="1"/>
      <c r="K3" s="3" t="s">
        <v>22</v>
      </c>
    </row>
    <row r="4" spans="1:11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1" ht="15.75" x14ac:dyDescent="0.25">
      <c r="A5" s="1"/>
      <c r="B5" s="1"/>
      <c r="C5" s="1"/>
      <c r="D5" s="1"/>
      <c r="E5" s="1"/>
      <c r="F5" s="1"/>
      <c r="G5" s="1"/>
      <c r="H5" s="1"/>
      <c r="I5" s="1"/>
    </row>
    <row r="6" spans="1:11" ht="33.75" customHeight="1" x14ac:dyDescent="0.25">
      <c r="A6" s="15" t="s">
        <v>23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1" ht="16.5" customHeight="1" x14ac:dyDescent="0.25">
      <c r="A8" s="19" t="s">
        <v>2</v>
      </c>
      <c r="B8" s="19" t="s">
        <v>3</v>
      </c>
      <c r="C8" s="19" t="s">
        <v>4</v>
      </c>
      <c r="D8" s="20" t="s">
        <v>5</v>
      </c>
      <c r="E8" s="19" t="s">
        <v>6</v>
      </c>
      <c r="F8" s="19" t="s">
        <v>7</v>
      </c>
      <c r="G8" s="19" t="s">
        <v>8</v>
      </c>
      <c r="H8" s="19" t="s">
        <v>9</v>
      </c>
      <c r="I8" s="16" t="s">
        <v>26</v>
      </c>
      <c r="J8" s="17"/>
      <c r="K8" s="18"/>
    </row>
    <row r="9" spans="1:11" ht="62.25" customHeight="1" x14ac:dyDescent="0.25">
      <c r="A9" s="19"/>
      <c r="B9" s="19"/>
      <c r="C9" s="19"/>
      <c r="D9" s="20"/>
      <c r="E9" s="19"/>
      <c r="F9" s="19"/>
      <c r="G9" s="19"/>
      <c r="H9" s="19"/>
      <c r="I9" s="11" t="s">
        <v>10</v>
      </c>
      <c r="J9" s="12" t="s">
        <v>11</v>
      </c>
      <c r="K9" s="12" t="s">
        <v>12</v>
      </c>
    </row>
    <row r="10" spans="1:11" x14ac:dyDescent="0.25">
      <c r="A10" s="11">
        <v>1</v>
      </c>
      <c r="B10" s="11">
        <v>2</v>
      </c>
      <c r="C10" s="11">
        <v>3</v>
      </c>
      <c r="D10" s="12">
        <f>C10+1</f>
        <v>4</v>
      </c>
      <c r="E10" s="12">
        <f t="shared" ref="E10:K10" si="0">D10+1</f>
        <v>5</v>
      </c>
      <c r="F10" s="12">
        <f t="shared" si="0"/>
        <v>6</v>
      </c>
      <c r="G10" s="12">
        <f t="shared" si="0"/>
        <v>7</v>
      </c>
      <c r="H10" s="12">
        <f t="shared" si="0"/>
        <v>8</v>
      </c>
      <c r="I10" s="12">
        <f t="shared" si="0"/>
        <v>9</v>
      </c>
      <c r="J10" s="12">
        <f t="shared" si="0"/>
        <v>10</v>
      </c>
      <c r="K10" s="12">
        <f t="shared" si="0"/>
        <v>11</v>
      </c>
    </row>
    <row r="11" spans="1:11" x14ac:dyDescent="0.25">
      <c r="A11" s="4">
        <v>1</v>
      </c>
      <c r="B11" s="5">
        <v>790001</v>
      </c>
      <c r="C11" s="6" t="s">
        <v>13</v>
      </c>
      <c r="D11" s="4">
        <f>'[1]Перечень и расчет пок-лей'!M102</f>
        <v>21</v>
      </c>
      <c r="E11" s="4">
        <f>'[1]Расчет напр. объема средств'!B12</f>
        <v>9</v>
      </c>
      <c r="F11" s="7">
        <f>'[1]Расчет напр. объема средств'!C12</f>
        <v>42.857142857142854</v>
      </c>
      <c r="G11" s="4" t="s">
        <v>24</v>
      </c>
      <c r="H11" s="8">
        <f>'[1]Расчет напр. объема средств'!C29</f>
        <v>10</v>
      </c>
      <c r="I11" s="9">
        <f>'[1]Расчет напр. объема средств'!J12</f>
        <v>17752210.449999999</v>
      </c>
      <c r="J11" s="10">
        <f>'[1]Расчет напр. объема средств'!K12</f>
        <v>11234780.74</v>
      </c>
      <c r="K11" s="10">
        <f>'[1]Расчет напр. объема средств'!L12</f>
        <v>6517429.71</v>
      </c>
    </row>
    <row r="12" spans="1:11" x14ac:dyDescent="0.25">
      <c r="A12" s="4">
        <v>2</v>
      </c>
      <c r="B12" s="5">
        <v>790002</v>
      </c>
      <c r="C12" s="6" t="s">
        <v>14</v>
      </c>
      <c r="D12" s="4">
        <f>'[1]Перечень и расчет пок-лей'!R102</f>
        <v>7</v>
      </c>
      <c r="E12" s="4">
        <f>'[1]Расчет напр. объема средств'!B13</f>
        <v>3</v>
      </c>
      <c r="F12" s="7">
        <f>'[1]Расчет напр. объема средств'!C13</f>
        <v>42.857142857142854</v>
      </c>
      <c r="G12" s="4" t="s">
        <v>24</v>
      </c>
      <c r="H12" s="8">
        <f>'[1]Расчет напр. объема средств'!C30</f>
        <v>4.5</v>
      </c>
      <c r="I12" s="9">
        <f>'[1]Расчет напр. объема средств'!J13</f>
        <v>5678678.9100000001</v>
      </c>
      <c r="J12" s="10">
        <f>'[1]Расчет напр. объема средств'!K13</f>
        <v>3462024.81</v>
      </c>
      <c r="K12" s="10">
        <f>'[1]Расчет напр. объема средств'!L13</f>
        <v>2216654.1</v>
      </c>
    </row>
    <row r="13" spans="1:11" x14ac:dyDescent="0.25">
      <c r="A13" s="4">
        <v>3</v>
      </c>
      <c r="B13" s="5">
        <v>790011</v>
      </c>
      <c r="C13" s="6" t="s">
        <v>15</v>
      </c>
      <c r="D13" s="4">
        <f>'[1]Перечень и расчет пок-лей'!W102</f>
        <v>28</v>
      </c>
      <c r="E13" s="4">
        <f>'[1]Расчет напр. объема средств'!B14</f>
        <v>7</v>
      </c>
      <c r="F13" s="7">
        <f>'[1]Расчет напр. объема средств'!C14</f>
        <v>25</v>
      </c>
      <c r="G13" s="4" t="s">
        <v>25</v>
      </c>
      <c r="H13" s="8">
        <f>'[1]Расчет напр. объема средств'!C31</f>
        <v>11</v>
      </c>
      <c r="I13" s="9">
        <f>'[1]Расчет напр. объема средств'!J14</f>
        <v>0</v>
      </c>
      <c r="J13" s="10">
        <f>'[1]Расчет напр. объема средств'!K14</f>
        <v>0</v>
      </c>
      <c r="K13" s="10">
        <f>'[1]Расчет напр. объема средств'!L14</f>
        <v>0</v>
      </c>
    </row>
    <row r="14" spans="1:11" x14ac:dyDescent="0.25">
      <c r="A14" s="4">
        <v>4</v>
      </c>
      <c r="B14" s="5">
        <v>790012</v>
      </c>
      <c r="C14" s="6" t="s">
        <v>16</v>
      </c>
      <c r="D14" s="4">
        <f>'[1]Перечень и расчет пок-лей'!AB102</f>
        <v>28</v>
      </c>
      <c r="E14" s="4">
        <f>'[1]Расчет напр. объема средств'!B15</f>
        <v>7</v>
      </c>
      <c r="F14" s="7">
        <f>'[1]Расчет напр. объема средств'!C15</f>
        <v>25</v>
      </c>
      <c r="G14" s="4" t="s">
        <v>25</v>
      </c>
      <c r="H14" s="8">
        <f>'[1]Расчет напр. объема средств'!C32</f>
        <v>11.5</v>
      </c>
      <c r="I14" s="9">
        <f>'[1]Расчет напр. объема средств'!J15</f>
        <v>0</v>
      </c>
      <c r="J14" s="10">
        <f>'[1]Расчет напр. объема средств'!K15</f>
        <v>0</v>
      </c>
      <c r="K14" s="10">
        <f>'[1]Расчет напр. объема средств'!L15</f>
        <v>0</v>
      </c>
    </row>
    <row r="15" spans="1:11" x14ac:dyDescent="0.25">
      <c r="A15" s="4">
        <v>5</v>
      </c>
      <c r="B15" s="5">
        <v>790014</v>
      </c>
      <c r="C15" s="6" t="s">
        <v>17</v>
      </c>
      <c r="D15" s="4">
        <f>'[1]Перечень и расчет пок-лей'!AG102</f>
        <v>28</v>
      </c>
      <c r="E15" s="4">
        <f>'[1]Расчет напр. объема средств'!B16</f>
        <v>8</v>
      </c>
      <c r="F15" s="7">
        <f>'[1]Расчет напр. объема средств'!C16</f>
        <v>28.571428571428569</v>
      </c>
      <c r="G15" s="4" t="s">
        <v>25</v>
      </c>
      <c r="H15" s="8">
        <f>'[1]Расчет напр. объема средств'!C33</f>
        <v>9.5</v>
      </c>
      <c r="I15" s="9">
        <f>'[1]Расчет напр. объема средств'!J16</f>
        <v>0</v>
      </c>
      <c r="J15" s="10">
        <f>'[1]Расчет напр. объема средств'!K16</f>
        <v>0</v>
      </c>
      <c r="K15" s="10">
        <f>'[1]Расчет напр. объема средств'!L16</f>
        <v>0</v>
      </c>
    </row>
    <row r="16" spans="1:11" x14ac:dyDescent="0.25">
      <c r="A16" s="4">
        <v>6</v>
      </c>
      <c r="B16" s="5">
        <v>790010</v>
      </c>
      <c r="C16" s="6" t="s">
        <v>18</v>
      </c>
      <c r="D16" s="4">
        <f>'[1]Перечень и расчет пок-лей'!AL102</f>
        <v>28</v>
      </c>
      <c r="E16" s="4">
        <f>'[1]Расчет напр. объема средств'!B17</f>
        <v>12</v>
      </c>
      <c r="F16" s="7">
        <f>'[1]Расчет напр. объема средств'!C17</f>
        <v>42.857142857142854</v>
      </c>
      <c r="G16" s="4" t="s">
        <v>24</v>
      </c>
      <c r="H16" s="8">
        <f>'[1]Расчет напр. объема средств'!C34</f>
        <v>11</v>
      </c>
      <c r="I16" s="9">
        <f>'[1]Расчет напр. объема средств'!J17</f>
        <v>4667884.6399999997</v>
      </c>
      <c r="J16" s="10">
        <f>'[1]Расчет напр. объема средств'!K17</f>
        <v>2705095.77</v>
      </c>
      <c r="K16" s="10">
        <f>'[1]Расчет напр. объема средств'!L17</f>
        <v>1962788.87</v>
      </c>
    </row>
    <row r="17" spans="1:11" x14ac:dyDescent="0.25">
      <c r="A17" s="4">
        <v>7</v>
      </c>
      <c r="B17" s="5">
        <v>790008</v>
      </c>
      <c r="C17" s="6" t="s">
        <v>19</v>
      </c>
      <c r="D17" s="4">
        <f>'[1]Перечень и расчет пок-лей'!AQ102</f>
        <v>28</v>
      </c>
      <c r="E17" s="4">
        <f>'[1]Расчет напр. объема средств'!B18</f>
        <v>5</v>
      </c>
      <c r="F17" s="7">
        <f>'[1]Расчет напр. объема средств'!C18</f>
        <v>17.857142857142858</v>
      </c>
      <c r="G17" s="4" t="s">
        <v>25</v>
      </c>
      <c r="H17" s="8">
        <f>'[1]Расчет напр. объема средств'!C35</f>
        <v>5.5</v>
      </c>
      <c r="I17" s="9">
        <f>'[1]Расчет напр. объема средств'!J18</f>
        <v>0</v>
      </c>
      <c r="J17" s="10">
        <f>'[1]Расчет напр. объема средств'!K18</f>
        <v>0</v>
      </c>
      <c r="K17" s="10">
        <f>'[1]Расчет напр. объема средств'!L18</f>
        <v>0</v>
      </c>
    </row>
    <row r="18" spans="1:11" x14ac:dyDescent="0.25">
      <c r="A18" s="4">
        <v>8</v>
      </c>
      <c r="B18" s="5">
        <v>790009</v>
      </c>
      <c r="C18" s="6" t="s">
        <v>20</v>
      </c>
      <c r="D18" s="4">
        <f>'[1]Перечень и расчет пок-лей'!AV102</f>
        <v>28</v>
      </c>
      <c r="E18" s="4">
        <f>'[1]Расчет напр. объема средств'!B19</f>
        <v>4</v>
      </c>
      <c r="F18" s="7">
        <f>'[1]Расчет напр. объема средств'!C19</f>
        <v>14.285714285714285</v>
      </c>
      <c r="G18" s="4" t="s">
        <v>25</v>
      </c>
      <c r="H18" s="8">
        <f>'[1]Расчет напр. объема средств'!C36</f>
        <v>5.5</v>
      </c>
      <c r="I18" s="9">
        <f>'[1]Расчет напр. объема средств'!J19</f>
        <v>0</v>
      </c>
      <c r="J18" s="10">
        <f>'[1]Расчет напр. объема средств'!K19</f>
        <v>0</v>
      </c>
      <c r="K18" s="10">
        <f>'[1]Расчет напр. объема средств'!L19</f>
        <v>0</v>
      </c>
    </row>
    <row r="19" spans="1:11" x14ac:dyDescent="0.25">
      <c r="A19" s="4">
        <v>9</v>
      </c>
      <c r="B19" s="5">
        <v>790013</v>
      </c>
      <c r="C19" s="6" t="s">
        <v>21</v>
      </c>
      <c r="D19" s="4">
        <f>'[1]Перечень и расчет пок-лей'!BA102</f>
        <v>28</v>
      </c>
      <c r="E19" s="4">
        <f>'[1]Расчет напр. объема средств'!B20</f>
        <v>7</v>
      </c>
      <c r="F19" s="7">
        <f>'[1]Расчет напр. объема средств'!C20</f>
        <v>25</v>
      </c>
      <c r="G19" s="4" t="s">
        <v>25</v>
      </c>
      <c r="H19" s="8">
        <f>'[1]Расчет напр. объема средств'!C37</f>
        <v>9.5</v>
      </c>
      <c r="I19" s="9">
        <f>'[1]Расчет напр. объема средств'!J20</f>
        <v>0</v>
      </c>
      <c r="J19" s="10">
        <f>'[1]Расчет напр. объема средств'!K20</f>
        <v>0</v>
      </c>
      <c r="K19" s="10">
        <f>'[1]Расчет напр. объема средств'!L20</f>
        <v>0</v>
      </c>
    </row>
    <row r="20" spans="1:11" x14ac:dyDescent="0.25">
      <c r="A20" s="4">
        <v>10</v>
      </c>
      <c r="B20" s="13" t="s">
        <v>28</v>
      </c>
      <c r="C20" s="14"/>
      <c r="D20" s="4">
        <f>SUM(D11:D19)</f>
        <v>224</v>
      </c>
      <c r="E20" s="4">
        <f>SUM(E11:E19)</f>
        <v>62</v>
      </c>
      <c r="F20" s="7">
        <f>E20/D20*100</f>
        <v>27.678571428571431</v>
      </c>
      <c r="G20" s="4" t="s">
        <v>27</v>
      </c>
      <c r="H20" s="8">
        <f>SUM(H11:H19)</f>
        <v>78</v>
      </c>
      <c r="I20" s="9">
        <f>SUM(I11:I19)</f>
        <v>28098774</v>
      </c>
      <c r="J20" s="10">
        <f>SUM(J11:J19)</f>
        <v>17401901.32</v>
      </c>
      <c r="K20" s="10">
        <f>SUM(K11:K19)</f>
        <v>10696872.68</v>
      </c>
    </row>
  </sheetData>
  <mergeCells count="11">
    <mergeCell ref="B20:C20"/>
    <mergeCell ref="A6:K6"/>
    <mergeCell ref="I8:K8"/>
    <mergeCell ref="A8:A9"/>
    <mergeCell ref="B8:B9"/>
    <mergeCell ref="C8:C9"/>
    <mergeCell ref="D8:D9"/>
    <mergeCell ref="E8:E9"/>
    <mergeCell ref="F8:F9"/>
    <mergeCell ref="G8:G9"/>
    <mergeCell ref="H8:H9"/>
  </mergeCells>
  <pageMargins left="0.7" right="0.7" top="0.75" bottom="0.75" header="0.3" footer="0.3"/>
  <pageSetup paperSize="9" scale="6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2022-12-20T01:23:22Z</cp:lastPrinted>
  <dcterms:created xsi:type="dcterms:W3CDTF">2022-12-14T06:11:02Z</dcterms:created>
  <dcterms:modified xsi:type="dcterms:W3CDTF">2022-12-20T01:23:24Z</dcterms:modified>
</cp:coreProperties>
</file>