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95" windowWidth="27555" windowHeight="11100"/>
  </bookViews>
  <sheets>
    <sheet name="Лист1" sheetId="3" r:id="rId1"/>
  </sheets>
  <definedNames>
    <definedName name="_xlnm.Print_Area" localSheetId="0">Лист1!$A$1:$J$44</definedName>
  </definedNames>
  <calcPr calcId="144525"/>
</workbook>
</file>

<file path=xl/calcChain.xml><?xml version="1.0" encoding="utf-8"?>
<calcChain xmlns="http://schemas.openxmlformats.org/spreadsheetml/2006/main">
  <c r="H25" i="3" l="1"/>
  <c r="G25" i="3"/>
  <c r="C38" i="3" l="1"/>
  <c r="J38" i="3" s="1"/>
  <c r="D40" i="3"/>
  <c r="D39" i="3"/>
  <c r="J34" i="3"/>
  <c r="I34" i="3"/>
  <c r="H34" i="3"/>
  <c r="G34" i="3"/>
  <c r="F34" i="3"/>
  <c r="E34" i="3"/>
  <c r="D34" i="3"/>
  <c r="J33" i="3"/>
  <c r="I33" i="3"/>
  <c r="H33" i="3"/>
  <c r="G33" i="3"/>
  <c r="F33" i="3"/>
  <c r="E33" i="3"/>
  <c r="D33" i="3"/>
  <c r="J31" i="3"/>
  <c r="J30" i="3"/>
  <c r="I30" i="3"/>
  <c r="H30" i="3"/>
  <c r="G30" i="3"/>
  <c r="F30" i="3"/>
  <c r="E30" i="3"/>
  <c r="D30" i="3"/>
  <c r="J29" i="3"/>
  <c r="I29" i="3"/>
  <c r="H29" i="3"/>
  <c r="G29" i="3"/>
  <c r="F29" i="3"/>
  <c r="E29" i="3"/>
  <c r="D29" i="3"/>
  <c r="J28" i="3"/>
  <c r="I28" i="3"/>
  <c r="H28" i="3"/>
  <c r="G28" i="3"/>
  <c r="F28" i="3"/>
  <c r="E28" i="3"/>
  <c r="D28" i="3"/>
  <c r="J27" i="3"/>
  <c r="I27" i="3"/>
  <c r="H27" i="3"/>
  <c r="G27" i="3"/>
  <c r="F27" i="3"/>
  <c r="E27" i="3"/>
  <c r="D27" i="3"/>
  <c r="I25" i="3"/>
  <c r="J25" i="3"/>
  <c r="F24" i="3"/>
  <c r="G24" i="3"/>
  <c r="H24" i="3"/>
  <c r="I24" i="3"/>
  <c r="J24" i="3"/>
  <c r="D23" i="3"/>
  <c r="E23" i="3"/>
  <c r="F23" i="3"/>
  <c r="G23" i="3"/>
  <c r="H23" i="3"/>
  <c r="I23" i="3"/>
  <c r="J23" i="3"/>
  <c r="D21" i="3"/>
  <c r="E21" i="3"/>
  <c r="F21" i="3"/>
  <c r="G21" i="3"/>
  <c r="H21" i="3"/>
  <c r="I21" i="3"/>
  <c r="J21" i="3"/>
  <c r="D20" i="3"/>
  <c r="E20" i="3"/>
  <c r="F20" i="3"/>
  <c r="G20" i="3"/>
  <c r="H20" i="3"/>
  <c r="I20" i="3"/>
  <c r="J20" i="3"/>
  <c r="D19" i="3"/>
  <c r="E19" i="3"/>
  <c r="F19" i="3"/>
  <c r="G19" i="3"/>
  <c r="H19" i="3"/>
  <c r="I19" i="3"/>
  <c r="J19" i="3"/>
  <c r="D18" i="3"/>
  <c r="E18" i="3"/>
  <c r="F18" i="3"/>
  <c r="G18" i="3"/>
  <c r="H18" i="3"/>
  <c r="I18" i="3"/>
  <c r="J18" i="3"/>
  <c r="D17" i="3"/>
  <c r="E17" i="3"/>
  <c r="F17" i="3"/>
  <c r="G17" i="3"/>
  <c r="H17" i="3"/>
  <c r="I17" i="3"/>
  <c r="J17" i="3"/>
  <c r="D16" i="3"/>
  <c r="E16" i="3"/>
  <c r="F16" i="3"/>
  <c r="G16" i="3"/>
  <c r="H16" i="3"/>
  <c r="I16" i="3"/>
  <c r="J16" i="3"/>
  <c r="J15" i="3"/>
  <c r="I15" i="3"/>
  <c r="H15" i="3"/>
  <c r="G15" i="3"/>
  <c r="F15" i="3"/>
  <c r="E15" i="3"/>
  <c r="D15" i="3"/>
  <c r="C37" i="3"/>
  <c r="C35" i="3"/>
  <c r="D43" i="3" l="1"/>
  <c r="I37" i="3"/>
  <c r="D42" i="3"/>
  <c r="E41" i="3"/>
  <c r="I35" i="3"/>
  <c r="H37" i="3"/>
  <c r="J37" i="3"/>
  <c r="D41" i="3"/>
  <c r="E43" i="3"/>
  <c r="E42" i="3"/>
  <c r="G41" i="3"/>
  <c r="F43" i="3"/>
  <c r="H35" i="3"/>
  <c r="J35" i="3"/>
  <c r="G43" i="3"/>
  <c r="I38" i="3"/>
  <c r="H38" i="3"/>
  <c r="H42" i="3" l="1"/>
  <c r="F41" i="3"/>
  <c r="I41" i="3"/>
  <c r="J41" i="3"/>
  <c r="F42" i="3"/>
  <c r="G42" i="3"/>
  <c r="J42" i="3"/>
  <c r="H41" i="3"/>
  <c r="I43" i="3"/>
  <c r="H43" i="3"/>
  <c r="I42" i="3"/>
</calcChain>
</file>

<file path=xl/sharedStrings.xml><?xml version="1.0" encoding="utf-8"?>
<sst xmlns="http://schemas.openxmlformats.org/spreadsheetml/2006/main" count="47" uniqueCount="45">
  <si>
    <t>Возраст (лет)</t>
  </si>
  <si>
    <t>0-1</t>
  </si>
  <si>
    <t>Осмотр, исследование, процедура</t>
  </si>
  <si>
    <t>1 этап диспансеризации</t>
  </si>
  <si>
    <t>1.Осмотры врачами</t>
  </si>
  <si>
    <t>врач-педиатр</t>
  </si>
  <si>
    <t>врач-невролог</t>
  </si>
  <si>
    <t>врач-офтальмолог</t>
  </si>
  <si>
    <t>врач-детский хирург</t>
  </si>
  <si>
    <t>врач-оториноларинголог</t>
  </si>
  <si>
    <t>врач-акушер-гинеколог</t>
  </si>
  <si>
    <t>врач-травматолог-ортопед</t>
  </si>
  <si>
    <t>врач-психиатр детский (до возраста 14 лет)</t>
  </si>
  <si>
    <t>врач-детский уролог-андролог</t>
  </si>
  <si>
    <t>врач-стоматолог детский  (с возраста 3 лет)</t>
  </si>
  <si>
    <t>врач-детский эндокринолог (с возраста 5 лет)</t>
  </si>
  <si>
    <t>врач-психиатр подростковый (с возраста 14 лет)</t>
  </si>
  <si>
    <t>2. Клинический анализ крови</t>
  </si>
  <si>
    <t>3. Клинический анализ мочи</t>
  </si>
  <si>
    <t>4. Исследование уровня глюкозы в крови</t>
  </si>
  <si>
    <t>5. Электрокардиография</t>
  </si>
  <si>
    <t>6. Флюорография (с возраста 15 лет)</t>
  </si>
  <si>
    <t xml:space="preserve">7. Ультразвуковое исследование органов </t>
  </si>
  <si>
    <t>органов брюшной полости</t>
  </si>
  <si>
    <t>сердца</t>
  </si>
  <si>
    <t>щитовидной железы</t>
  </si>
  <si>
    <t>тазабедренных суставов</t>
  </si>
  <si>
    <t>8. Нейросонография</t>
  </si>
  <si>
    <t>ИТОГО</t>
  </si>
  <si>
    <t>девочки</t>
  </si>
  <si>
    <t>мальчики</t>
  </si>
  <si>
    <t>ТАРИФ</t>
  </si>
  <si>
    <t>органов репродуктивной сферы:</t>
  </si>
  <si>
    <t>Перечень услуг, включенных в тарифы на проведение диспансеризации пребывающих в стационарных учреждениях детей 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2019 год</t>
  </si>
  <si>
    <t>3-4</t>
  </si>
  <si>
    <t>5-6</t>
  </si>
  <si>
    <t>7-13</t>
  </si>
  <si>
    <t>15-17</t>
  </si>
  <si>
    <t>"Приложение № 12</t>
  </si>
  <si>
    <t>к Тарифному соглашению в сисиеме ОМС ЕАО на 2019 год</t>
  </si>
  <si>
    <t>от "28" декабря 2018 года</t>
  </si>
  <si>
    <t>4 816,91".</t>
  </si>
  <si>
    <t>Приложение № 3</t>
  </si>
  <si>
    <t>к дополнительному соглашению № 10 к Тарифному соглашению в системе ОМС ЕАО на 2019 год</t>
  </si>
  <si>
    <t>от "03" июля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</si>
</sst>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#,##0.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8" fillId="0" borderId="1" xfId="9" applyFont="1" applyBorder="1" applyAlignment="1">
      <alignment horizontal="center"/>
    </xf>
    <xf numFmtId="0" fontId="8" fillId="0" borderId="1" xfId="9" applyFont="1" applyBorder="1" applyAlignment="1">
      <alignment wrapText="1"/>
    </xf>
    <xf numFmtId="0" fontId="6" fillId="0" borderId="1" xfId="9" applyFont="1" applyBorder="1"/>
    <xf numFmtId="0" fontId="6" fillId="0" borderId="1" xfId="9" applyFont="1" applyBorder="1" applyAlignment="1">
      <alignment wrapText="1"/>
    </xf>
    <xf numFmtId="0" fontId="8" fillId="0" borderId="1" xfId="9" applyFont="1" applyBorder="1"/>
    <xf numFmtId="0" fontId="7" fillId="0" borderId="0" xfId="9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7" fillId="0" borderId="0" xfId="9" applyFont="1" applyBorder="1" applyAlignment="1">
      <alignment horizontal="center" vertical="center" wrapText="1"/>
    </xf>
    <xf numFmtId="0" fontId="7" fillId="0" borderId="0" xfId="9" applyFont="1" applyBorder="1" applyAlignment="1">
      <alignment horizontal="center" vertical="center"/>
    </xf>
    <xf numFmtId="0" fontId="8" fillId="0" borderId="0" xfId="9" applyFont="1" applyBorder="1" applyAlignment="1">
      <alignment horizontal="center"/>
    </xf>
    <xf numFmtId="0" fontId="6" fillId="0" borderId="0" xfId="9" applyFont="1" applyBorder="1" applyAlignment="1">
      <alignment vertical="center"/>
    </xf>
    <xf numFmtId="164" fontId="8" fillId="0" borderId="0" xfId="10" applyFont="1" applyBorder="1" applyAlignment="1">
      <alignment horizontal="center" vertical="center"/>
    </xf>
    <xf numFmtId="2" fontId="6" fillId="0" borderId="0" xfId="9" applyNumberFormat="1" applyFont="1" applyBorder="1" applyAlignment="1">
      <alignment horizontal="center" vertical="center"/>
    </xf>
    <xf numFmtId="0" fontId="8" fillId="2" borderId="1" xfId="9" applyFont="1" applyFill="1" applyBorder="1" applyAlignment="1">
      <alignment horizontal="center"/>
    </xf>
    <xf numFmtId="49" fontId="8" fillId="2" borderId="1" xfId="9" applyNumberFormat="1" applyFont="1" applyFill="1" applyBorder="1" applyAlignment="1">
      <alignment horizontal="center"/>
    </xf>
    <xf numFmtId="0" fontId="6" fillId="2" borderId="1" xfId="9" applyFont="1" applyFill="1" applyBorder="1" applyAlignment="1">
      <alignment vertical="center"/>
    </xf>
    <xf numFmtId="4" fontId="6" fillId="2" borderId="1" xfId="9" applyNumberFormat="1" applyFont="1" applyFill="1" applyBorder="1" applyAlignment="1">
      <alignment horizontal="right" vertical="center"/>
    </xf>
    <xf numFmtId="2" fontId="6" fillId="2" borderId="1" xfId="9" applyNumberFormat="1" applyFont="1" applyFill="1" applyBorder="1" applyAlignment="1">
      <alignment horizontal="right" vertical="center"/>
    </xf>
    <xf numFmtId="4" fontId="8" fillId="2" borderId="1" xfId="1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0" xfId="9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2" fontId="6" fillId="2" borderId="7" xfId="9" applyNumberFormat="1" applyFont="1" applyFill="1" applyBorder="1" applyAlignment="1">
      <alignment horizontal="right" vertical="center"/>
    </xf>
    <xf numFmtId="0" fontId="7" fillId="0" borderId="0" xfId="9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8" fillId="0" borderId="4" xfId="9" applyFont="1" applyBorder="1" applyAlignment="1">
      <alignment horizontal="center" vertical="center"/>
    </xf>
    <xf numFmtId="0" fontId="8" fillId="0" borderId="5" xfId="9" applyFont="1" applyBorder="1" applyAlignment="1">
      <alignment horizontal="center" vertical="center"/>
    </xf>
    <xf numFmtId="4" fontId="6" fillId="0" borderId="0" xfId="10" applyNumberFormat="1" applyFont="1" applyFill="1" applyBorder="1" applyAlignment="1">
      <alignment horizontal="right" vertical="center"/>
    </xf>
    <xf numFmtId="2" fontId="6" fillId="0" borderId="0" xfId="10" applyNumberFormat="1" applyFont="1" applyFill="1" applyBorder="1" applyAlignment="1">
      <alignment horizontal="right" vertical="center"/>
    </xf>
    <xf numFmtId="4" fontId="6" fillId="0" borderId="0" xfId="9" applyNumberFormat="1" applyFont="1" applyFill="1" applyBorder="1" applyAlignment="1">
      <alignment horizontal="right" vertical="center"/>
    </xf>
    <xf numFmtId="2" fontId="6" fillId="0" borderId="0" xfId="9" applyNumberFormat="1" applyFont="1" applyFill="1" applyBorder="1" applyAlignment="1">
      <alignment horizontal="right" vertical="center"/>
    </xf>
    <xf numFmtId="4" fontId="8" fillId="0" borderId="0" xfId="10" applyNumberFormat="1" applyFont="1" applyFill="1" applyBorder="1" applyAlignment="1">
      <alignment horizontal="center" vertical="center"/>
    </xf>
    <xf numFmtId="165" fontId="8" fillId="0" borderId="0" xfId="10" applyNumberFormat="1" applyFont="1" applyFill="1" applyBorder="1" applyAlignment="1">
      <alignment horizontal="center" vertical="center"/>
    </xf>
    <xf numFmtId="0" fontId="8" fillId="0" borderId="0" xfId="9" applyFont="1" applyFill="1" applyBorder="1" applyAlignment="1">
      <alignment horizontal="center"/>
    </xf>
    <xf numFmtId="0" fontId="6" fillId="0" borderId="0" xfId="9" applyFont="1" applyFill="1" applyBorder="1" applyAlignment="1">
      <alignment vertical="center"/>
    </xf>
    <xf numFmtId="0" fontId="4" fillId="0" borderId="0" xfId="0" applyFont="1" applyAlignment="1">
      <alignment horizontal="right" vertical="top" wrapText="1"/>
    </xf>
    <xf numFmtId="0" fontId="7" fillId="0" borderId="6" xfId="9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2" fontId="6" fillId="0" borderId="1" xfId="11" applyNumberFormat="1" applyFont="1" applyBorder="1" applyAlignment="1">
      <alignment horizontal="right" vertical="center"/>
    </xf>
    <xf numFmtId="2" fontId="6" fillId="0" borderId="1" xfId="11" applyNumberFormat="1" applyFont="1" applyBorder="1" applyAlignment="1">
      <alignment horizontal="right" vertical="center" wrapText="1"/>
    </xf>
    <xf numFmtId="2" fontId="8" fillId="0" borderId="1" xfId="11" applyNumberFormat="1" applyFont="1" applyBorder="1" applyAlignment="1">
      <alignment horizontal="right" vertical="center"/>
    </xf>
    <xf numFmtId="2" fontId="8" fillId="0" borderId="1" xfId="11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right" vertical="top" wrapText="1"/>
    </xf>
    <xf numFmtId="0" fontId="8" fillId="0" borderId="2" xfId="9" applyFont="1" applyBorder="1" applyAlignment="1">
      <alignment horizontal="center" vertical="center"/>
    </xf>
    <xf numFmtId="0" fontId="8" fillId="0" borderId="3" xfId="9" applyFont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10" fillId="0" borderId="0" xfId="9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 vertical="top" wrapText="1"/>
    </xf>
  </cellXfs>
  <cellStyles count="12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" xfId="11" builtinId="3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3"/>
  <sheetViews>
    <sheetView tabSelected="1" view="pageBreakPreview" zoomScale="70" zoomScaleNormal="100" zoomScaleSheetLayoutView="70" workbookViewId="0">
      <pane xSplit="3" ySplit="14" topLeftCell="D15" activePane="bottomRight" state="frozen"/>
      <selection pane="topRight" activeCell="D1" sqref="D1"/>
      <selection pane="bottomLeft" activeCell="A11" sqref="A11"/>
      <selection pane="bottomRight" activeCell="D20" sqref="D20"/>
    </sheetView>
  </sheetViews>
  <sheetFormatPr defaultRowHeight="15" x14ac:dyDescent="0.25"/>
  <cols>
    <col min="2" max="2" width="54.140625" customWidth="1"/>
    <col min="3" max="3" width="14.140625" customWidth="1"/>
    <col min="4" max="4" width="14.85546875" customWidth="1"/>
    <col min="5" max="5" width="14.42578125" customWidth="1"/>
    <col min="6" max="6" width="12.7109375" customWidth="1"/>
    <col min="7" max="7" width="14.42578125" customWidth="1"/>
    <col min="8" max="8" width="14.7109375" customWidth="1"/>
    <col min="9" max="14" width="13.28515625" customWidth="1"/>
  </cols>
  <sheetData>
    <row r="1" spans="2:14" x14ac:dyDescent="0.25">
      <c r="D1" s="43"/>
      <c r="E1" s="43"/>
      <c r="F1" s="43"/>
      <c r="G1" s="43"/>
      <c r="H1" s="43"/>
      <c r="I1" s="49" t="s">
        <v>42</v>
      </c>
      <c r="J1" s="49"/>
    </row>
    <row r="2" spans="2:14" x14ac:dyDescent="0.25">
      <c r="D2" s="49" t="s">
        <v>43</v>
      </c>
      <c r="E2" s="49"/>
      <c r="F2" s="49"/>
      <c r="G2" s="49"/>
      <c r="H2" s="49"/>
      <c r="I2" s="49"/>
      <c r="J2" s="49"/>
    </row>
    <row r="3" spans="2:14" x14ac:dyDescent="0.25">
      <c r="D3" s="43"/>
      <c r="E3" s="43"/>
      <c r="F3" s="43"/>
      <c r="G3" s="43"/>
      <c r="H3" s="49" t="s">
        <v>44</v>
      </c>
      <c r="I3" s="49"/>
      <c r="J3" s="49"/>
    </row>
    <row r="4" spans="2:14" ht="15" customHeight="1" x14ac:dyDescent="0.25">
      <c r="B4" s="38"/>
      <c r="C4" s="38"/>
      <c r="D4" s="38"/>
      <c r="E4" s="38"/>
      <c r="F4" s="38"/>
      <c r="G4" s="38"/>
      <c r="H4" s="38"/>
      <c r="I4" s="38"/>
      <c r="J4" s="38"/>
      <c r="K4" s="25"/>
      <c r="L4" s="22"/>
      <c r="M4" s="7"/>
    </row>
    <row r="5" spans="2:14" ht="15.75" x14ac:dyDescent="0.25">
      <c r="B5" s="38"/>
      <c r="C5" s="38"/>
      <c r="D5" s="38"/>
      <c r="E5" s="38"/>
      <c r="F5" s="38"/>
      <c r="G5" s="38"/>
      <c r="H5" s="38"/>
      <c r="I5" s="50" t="s">
        <v>38</v>
      </c>
      <c r="J5" s="50"/>
      <c r="K5" s="25"/>
      <c r="L5" s="22"/>
      <c r="M5" s="7"/>
    </row>
    <row r="6" spans="2:14" ht="15.75" x14ac:dyDescent="0.25">
      <c r="B6" s="38"/>
      <c r="C6" s="38"/>
      <c r="D6" s="38"/>
      <c r="E6" s="38"/>
      <c r="F6" s="38"/>
      <c r="G6" s="50" t="s">
        <v>39</v>
      </c>
      <c r="H6" s="50"/>
      <c r="I6" s="50"/>
      <c r="J6" s="50"/>
      <c r="K6" s="25"/>
      <c r="L6" s="22"/>
      <c r="M6" s="7"/>
    </row>
    <row r="7" spans="2:14" ht="15.75" x14ac:dyDescent="0.25">
      <c r="B7" s="38"/>
      <c r="C7" s="38"/>
      <c r="D7" s="38"/>
      <c r="E7" s="38"/>
      <c r="F7" s="38"/>
      <c r="G7" s="44"/>
      <c r="H7" s="50" t="s">
        <v>40</v>
      </c>
      <c r="I7" s="50"/>
      <c r="J7" s="50"/>
      <c r="K7" s="36"/>
      <c r="L7" s="36"/>
      <c r="M7" s="36"/>
    </row>
    <row r="9" spans="2:14" ht="73.5" customHeight="1" x14ac:dyDescent="0.25">
      <c r="B9" s="48" t="s">
        <v>33</v>
      </c>
      <c r="C9" s="48"/>
      <c r="D9" s="48"/>
      <c r="E9" s="48"/>
      <c r="F9" s="48"/>
      <c r="G9" s="48"/>
      <c r="H9" s="48"/>
      <c r="I9" s="48"/>
      <c r="J9" s="48"/>
      <c r="K9" s="24"/>
      <c r="L9" s="21"/>
      <c r="M9" s="6"/>
    </row>
    <row r="10" spans="2:14" ht="18.75" x14ac:dyDescent="0.25">
      <c r="B10" s="37"/>
      <c r="C10" s="37"/>
      <c r="D10" s="37"/>
      <c r="E10" s="37"/>
      <c r="F10" s="37"/>
      <c r="G10" s="37"/>
      <c r="H10" s="37"/>
      <c r="I10" s="37"/>
      <c r="J10" s="37"/>
      <c r="K10" s="8"/>
      <c r="L10" s="8"/>
      <c r="M10" s="8"/>
    </row>
    <row r="11" spans="2:14" ht="18.75" x14ac:dyDescent="0.25">
      <c r="B11" s="45" t="s">
        <v>2</v>
      </c>
      <c r="C11" s="26"/>
      <c r="D11" s="47" t="s">
        <v>0</v>
      </c>
      <c r="E11" s="47"/>
      <c r="F11" s="47"/>
      <c r="G11" s="47"/>
      <c r="H11" s="47"/>
      <c r="I11" s="47"/>
      <c r="J11" s="47"/>
      <c r="K11" s="9"/>
      <c r="L11" s="9"/>
      <c r="M11" s="9"/>
      <c r="N11" s="20"/>
    </row>
    <row r="12" spans="2:14" ht="0.75" customHeight="1" x14ac:dyDescent="0.25">
      <c r="B12" s="46"/>
      <c r="C12" s="27"/>
      <c r="D12" s="47"/>
      <c r="E12" s="47"/>
      <c r="F12" s="47"/>
      <c r="G12" s="47"/>
      <c r="H12" s="47"/>
      <c r="I12" s="47"/>
      <c r="J12" s="47"/>
      <c r="K12" s="9"/>
      <c r="L12" s="9"/>
      <c r="M12" s="9"/>
    </row>
    <row r="13" spans="2:14" ht="15.75" x14ac:dyDescent="0.25">
      <c r="B13" s="1" t="s">
        <v>3</v>
      </c>
      <c r="C13" s="1" t="s">
        <v>31</v>
      </c>
      <c r="D13" s="14" t="s">
        <v>1</v>
      </c>
      <c r="E13" s="14">
        <v>2</v>
      </c>
      <c r="F13" s="15" t="s">
        <v>34</v>
      </c>
      <c r="G13" s="15" t="s">
        <v>35</v>
      </c>
      <c r="H13" s="15" t="s">
        <v>36</v>
      </c>
      <c r="I13" s="14">
        <v>14</v>
      </c>
      <c r="J13" s="14" t="s">
        <v>37</v>
      </c>
      <c r="K13" s="34"/>
      <c r="L13" s="34"/>
      <c r="M13" s="10"/>
    </row>
    <row r="14" spans="2:14" ht="15.75" x14ac:dyDescent="0.25">
      <c r="B14" s="2" t="s">
        <v>4</v>
      </c>
      <c r="C14" s="2"/>
      <c r="D14" s="16"/>
      <c r="E14" s="16"/>
      <c r="F14" s="16"/>
      <c r="G14" s="16"/>
      <c r="H14" s="16"/>
      <c r="I14" s="16"/>
      <c r="J14" s="16"/>
      <c r="K14" s="35"/>
      <c r="L14" s="35"/>
      <c r="M14" s="11"/>
    </row>
    <row r="15" spans="2:14" ht="15.75" x14ac:dyDescent="0.25">
      <c r="B15" s="3" t="s">
        <v>5</v>
      </c>
      <c r="C15" s="39">
        <v>369.23</v>
      </c>
      <c r="D15" s="17">
        <f t="shared" ref="D15:D23" si="0">C15</f>
        <v>369.23</v>
      </c>
      <c r="E15" s="17">
        <f t="shared" ref="E15:E23" si="1">C15</f>
        <v>369.23</v>
      </c>
      <c r="F15" s="17">
        <f t="shared" ref="F15:F24" si="2">C15</f>
        <v>369.23</v>
      </c>
      <c r="G15" s="17">
        <f t="shared" ref="G15:G21" si="3">C15</f>
        <v>369.23</v>
      </c>
      <c r="H15" s="17">
        <f t="shared" ref="H15:H21" si="4">C15</f>
        <v>369.23</v>
      </c>
      <c r="I15" s="17">
        <f t="shared" ref="I15:I21" si="5">C15</f>
        <v>369.23</v>
      </c>
      <c r="J15" s="17">
        <f t="shared" ref="J15:J21" si="6">C15</f>
        <v>369.23</v>
      </c>
      <c r="K15" s="30"/>
      <c r="L15" s="31"/>
      <c r="M15" s="13"/>
      <c r="N15" s="23"/>
    </row>
    <row r="16" spans="2:14" ht="15.75" x14ac:dyDescent="0.25">
      <c r="B16" s="4" t="s">
        <v>6</v>
      </c>
      <c r="C16" s="40">
        <v>378.36</v>
      </c>
      <c r="D16" s="17">
        <f t="shared" si="0"/>
        <v>378.36</v>
      </c>
      <c r="E16" s="17">
        <f t="shared" si="1"/>
        <v>378.36</v>
      </c>
      <c r="F16" s="17">
        <f t="shared" si="2"/>
        <v>378.36</v>
      </c>
      <c r="G16" s="17">
        <f t="shared" si="3"/>
        <v>378.36</v>
      </c>
      <c r="H16" s="17">
        <f t="shared" si="4"/>
        <v>378.36</v>
      </c>
      <c r="I16" s="17">
        <f t="shared" si="5"/>
        <v>378.36</v>
      </c>
      <c r="J16" s="17">
        <f t="shared" si="6"/>
        <v>378.36</v>
      </c>
      <c r="K16" s="30"/>
      <c r="L16" s="31"/>
      <c r="M16" s="13"/>
    </row>
    <row r="17" spans="2:13" ht="15.75" x14ac:dyDescent="0.25">
      <c r="B17" s="3" t="s">
        <v>7</v>
      </c>
      <c r="C17" s="39">
        <v>250.34</v>
      </c>
      <c r="D17" s="17">
        <f t="shared" si="0"/>
        <v>250.34</v>
      </c>
      <c r="E17" s="17">
        <f t="shared" si="1"/>
        <v>250.34</v>
      </c>
      <c r="F17" s="17">
        <f t="shared" si="2"/>
        <v>250.34</v>
      </c>
      <c r="G17" s="17">
        <f t="shared" si="3"/>
        <v>250.34</v>
      </c>
      <c r="H17" s="17">
        <f t="shared" si="4"/>
        <v>250.34</v>
      </c>
      <c r="I17" s="17">
        <f t="shared" si="5"/>
        <v>250.34</v>
      </c>
      <c r="J17" s="17">
        <f t="shared" si="6"/>
        <v>250.34</v>
      </c>
      <c r="K17" s="30"/>
      <c r="L17" s="31"/>
      <c r="M17" s="13"/>
    </row>
    <row r="18" spans="2:13" ht="15.75" x14ac:dyDescent="0.25">
      <c r="B18" s="3" t="s">
        <v>8</v>
      </c>
      <c r="C18" s="39">
        <v>109.43</v>
      </c>
      <c r="D18" s="17">
        <f t="shared" si="0"/>
        <v>109.43</v>
      </c>
      <c r="E18" s="17">
        <f t="shared" si="1"/>
        <v>109.43</v>
      </c>
      <c r="F18" s="17">
        <f t="shared" si="2"/>
        <v>109.43</v>
      </c>
      <c r="G18" s="17">
        <f t="shared" si="3"/>
        <v>109.43</v>
      </c>
      <c r="H18" s="17">
        <f t="shared" si="4"/>
        <v>109.43</v>
      </c>
      <c r="I18" s="17">
        <f t="shared" si="5"/>
        <v>109.43</v>
      </c>
      <c r="J18" s="17">
        <f t="shared" si="6"/>
        <v>109.43</v>
      </c>
      <c r="K18" s="30"/>
      <c r="L18" s="31"/>
      <c r="M18" s="13"/>
    </row>
    <row r="19" spans="2:13" ht="15.75" x14ac:dyDescent="0.25">
      <c r="B19" s="3" t="s">
        <v>9</v>
      </c>
      <c r="C19" s="39">
        <v>289.04000000000002</v>
      </c>
      <c r="D19" s="17">
        <f t="shared" si="0"/>
        <v>289.04000000000002</v>
      </c>
      <c r="E19" s="17">
        <f t="shared" si="1"/>
        <v>289.04000000000002</v>
      </c>
      <c r="F19" s="17">
        <f t="shared" si="2"/>
        <v>289.04000000000002</v>
      </c>
      <c r="G19" s="17">
        <f t="shared" si="3"/>
        <v>289.04000000000002</v>
      </c>
      <c r="H19" s="17">
        <f t="shared" si="4"/>
        <v>289.04000000000002</v>
      </c>
      <c r="I19" s="17">
        <f t="shared" si="5"/>
        <v>289.04000000000002</v>
      </c>
      <c r="J19" s="17">
        <f t="shared" si="6"/>
        <v>289.04000000000002</v>
      </c>
      <c r="K19" s="30"/>
      <c r="L19" s="31"/>
      <c r="M19" s="13"/>
    </row>
    <row r="20" spans="2:13" ht="15.75" x14ac:dyDescent="0.25">
      <c r="B20" s="4" t="s">
        <v>10</v>
      </c>
      <c r="C20" s="40">
        <v>408.82</v>
      </c>
      <c r="D20" s="17">
        <f t="shared" si="0"/>
        <v>408.82</v>
      </c>
      <c r="E20" s="17">
        <f t="shared" si="1"/>
        <v>408.82</v>
      </c>
      <c r="F20" s="17">
        <f t="shared" si="2"/>
        <v>408.82</v>
      </c>
      <c r="G20" s="17">
        <f t="shared" si="3"/>
        <v>408.82</v>
      </c>
      <c r="H20" s="17">
        <f t="shared" si="4"/>
        <v>408.82</v>
      </c>
      <c r="I20" s="17">
        <f t="shared" si="5"/>
        <v>408.82</v>
      </c>
      <c r="J20" s="17">
        <f t="shared" si="6"/>
        <v>408.82</v>
      </c>
      <c r="K20" s="30"/>
      <c r="L20" s="31"/>
      <c r="M20" s="13"/>
    </row>
    <row r="21" spans="2:13" ht="15.75" x14ac:dyDescent="0.25">
      <c r="B21" s="4" t="s">
        <v>11</v>
      </c>
      <c r="C21" s="40">
        <v>208.78</v>
      </c>
      <c r="D21" s="17">
        <f t="shared" si="0"/>
        <v>208.78</v>
      </c>
      <c r="E21" s="17">
        <f t="shared" si="1"/>
        <v>208.78</v>
      </c>
      <c r="F21" s="17">
        <f t="shared" si="2"/>
        <v>208.78</v>
      </c>
      <c r="G21" s="17">
        <f t="shared" si="3"/>
        <v>208.78</v>
      </c>
      <c r="H21" s="17">
        <f t="shared" si="4"/>
        <v>208.78</v>
      </c>
      <c r="I21" s="17">
        <f t="shared" si="5"/>
        <v>208.78</v>
      </c>
      <c r="J21" s="17">
        <f t="shared" si="6"/>
        <v>208.78</v>
      </c>
      <c r="K21" s="30"/>
      <c r="L21" s="31"/>
      <c r="M21" s="13"/>
    </row>
    <row r="22" spans="2:13" ht="15.75" x14ac:dyDescent="0.25">
      <c r="B22" s="3" t="s">
        <v>12</v>
      </c>
      <c r="C22" s="39"/>
      <c r="D22" s="17"/>
      <c r="E22" s="17"/>
      <c r="F22" s="17"/>
      <c r="G22" s="17"/>
      <c r="H22" s="17"/>
      <c r="I22" s="17"/>
      <c r="J22" s="17"/>
      <c r="K22" s="30"/>
      <c r="L22" s="31"/>
      <c r="M22" s="13"/>
    </row>
    <row r="23" spans="2:13" ht="15.75" x14ac:dyDescent="0.25">
      <c r="B23" s="3" t="s">
        <v>13</v>
      </c>
      <c r="C23" s="39">
        <v>109.9</v>
      </c>
      <c r="D23" s="17">
        <f t="shared" si="0"/>
        <v>109.9</v>
      </c>
      <c r="E23" s="17">
        <f t="shared" si="1"/>
        <v>109.9</v>
      </c>
      <c r="F23" s="17">
        <f t="shared" si="2"/>
        <v>109.9</v>
      </c>
      <c r="G23" s="17">
        <f>C23</f>
        <v>109.9</v>
      </c>
      <c r="H23" s="17">
        <f>C23</f>
        <v>109.9</v>
      </c>
      <c r="I23" s="17">
        <f>C23</f>
        <v>109.9</v>
      </c>
      <c r="J23" s="17">
        <f>C23</f>
        <v>109.9</v>
      </c>
      <c r="K23" s="30"/>
      <c r="L23" s="31"/>
      <c r="M23" s="13"/>
    </row>
    <row r="24" spans="2:13" ht="15.75" x14ac:dyDescent="0.25">
      <c r="B24" s="3" t="s">
        <v>14</v>
      </c>
      <c r="C24" s="39">
        <v>224.44</v>
      </c>
      <c r="D24" s="17"/>
      <c r="E24" s="17"/>
      <c r="F24" s="17">
        <f t="shared" si="2"/>
        <v>224.44</v>
      </c>
      <c r="G24" s="17">
        <f>C24</f>
        <v>224.44</v>
      </c>
      <c r="H24" s="17">
        <f>C24</f>
        <v>224.44</v>
      </c>
      <c r="I24" s="17">
        <f>C24</f>
        <v>224.44</v>
      </c>
      <c r="J24" s="17">
        <f>C24</f>
        <v>224.44</v>
      </c>
      <c r="K24" s="28"/>
      <c r="L24" s="29"/>
      <c r="M24" s="13"/>
    </row>
    <row r="25" spans="2:13" ht="15.75" x14ac:dyDescent="0.25">
      <c r="B25" s="3" t="s">
        <v>15</v>
      </c>
      <c r="C25" s="39">
        <v>558.33000000000004</v>
      </c>
      <c r="D25" s="17"/>
      <c r="E25" s="17"/>
      <c r="F25" s="17"/>
      <c r="G25" s="17">
        <f>C25</f>
        <v>558.33000000000004</v>
      </c>
      <c r="H25" s="17">
        <f>C25</f>
        <v>558.33000000000004</v>
      </c>
      <c r="I25" s="17">
        <f>C25</f>
        <v>558.33000000000004</v>
      </c>
      <c r="J25" s="17">
        <f>C25</f>
        <v>558.33000000000004</v>
      </c>
      <c r="K25" s="30"/>
      <c r="L25" s="31"/>
      <c r="M25" s="13"/>
    </row>
    <row r="26" spans="2:13" ht="15.75" x14ac:dyDescent="0.25">
      <c r="B26" s="3" t="s">
        <v>16</v>
      </c>
      <c r="C26" s="39"/>
      <c r="D26" s="17"/>
      <c r="E26" s="17"/>
      <c r="F26" s="17"/>
      <c r="G26" s="17"/>
      <c r="H26" s="17"/>
      <c r="I26" s="17"/>
      <c r="J26" s="17"/>
      <c r="K26" s="30"/>
      <c r="L26" s="31"/>
      <c r="M26" s="13"/>
    </row>
    <row r="27" spans="2:13" ht="15.75" x14ac:dyDescent="0.25">
      <c r="B27" s="5" t="s">
        <v>17</v>
      </c>
      <c r="C27" s="41">
        <v>130.31</v>
      </c>
      <c r="D27" s="17">
        <f>C27</f>
        <v>130.31</v>
      </c>
      <c r="E27" s="17">
        <f>C27</f>
        <v>130.31</v>
      </c>
      <c r="F27" s="17">
        <f>C27</f>
        <v>130.31</v>
      </c>
      <c r="G27" s="17">
        <f>C27</f>
        <v>130.31</v>
      </c>
      <c r="H27" s="17">
        <f>C27</f>
        <v>130.31</v>
      </c>
      <c r="I27" s="17">
        <f>C27</f>
        <v>130.31</v>
      </c>
      <c r="J27" s="17">
        <f>C27</f>
        <v>130.31</v>
      </c>
      <c r="K27" s="30"/>
      <c r="L27" s="31"/>
      <c r="M27" s="13"/>
    </row>
    <row r="28" spans="2:13" ht="15.75" x14ac:dyDescent="0.25">
      <c r="B28" s="5" t="s">
        <v>18</v>
      </c>
      <c r="C28" s="41">
        <v>152.97</v>
      </c>
      <c r="D28" s="17">
        <f>C28</f>
        <v>152.97</v>
      </c>
      <c r="E28" s="17">
        <f>C28</f>
        <v>152.97</v>
      </c>
      <c r="F28" s="17">
        <f>C28</f>
        <v>152.97</v>
      </c>
      <c r="G28" s="17">
        <f>C28</f>
        <v>152.97</v>
      </c>
      <c r="H28" s="17">
        <f>C28</f>
        <v>152.97</v>
      </c>
      <c r="I28" s="17">
        <f>C28</f>
        <v>152.97</v>
      </c>
      <c r="J28" s="17">
        <f>C28</f>
        <v>152.97</v>
      </c>
      <c r="K28" s="30"/>
      <c r="L28" s="31"/>
      <c r="M28" s="13"/>
    </row>
    <row r="29" spans="2:13" ht="15.75" x14ac:dyDescent="0.25">
      <c r="B29" s="5" t="s">
        <v>19</v>
      </c>
      <c r="C29" s="41">
        <v>100.94</v>
      </c>
      <c r="D29" s="17">
        <f>C29</f>
        <v>100.94</v>
      </c>
      <c r="E29" s="17">
        <f>C29</f>
        <v>100.94</v>
      </c>
      <c r="F29" s="17">
        <f>C29</f>
        <v>100.94</v>
      </c>
      <c r="G29" s="17">
        <f>C29</f>
        <v>100.94</v>
      </c>
      <c r="H29" s="17">
        <f>C29</f>
        <v>100.94</v>
      </c>
      <c r="I29" s="17">
        <f>C29</f>
        <v>100.94</v>
      </c>
      <c r="J29" s="17">
        <f>C29</f>
        <v>100.94</v>
      </c>
      <c r="K29" s="28"/>
      <c r="L29" s="31"/>
      <c r="M29" s="13"/>
    </row>
    <row r="30" spans="2:13" ht="15.75" x14ac:dyDescent="0.25">
      <c r="B30" s="5" t="s">
        <v>20</v>
      </c>
      <c r="C30" s="41">
        <v>178.31</v>
      </c>
      <c r="D30" s="17">
        <f>C30</f>
        <v>178.31</v>
      </c>
      <c r="E30" s="17">
        <f>C30</f>
        <v>178.31</v>
      </c>
      <c r="F30" s="17">
        <f>C30</f>
        <v>178.31</v>
      </c>
      <c r="G30" s="17">
        <f>C30</f>
        <v>178.31</v>
      </c>
      <c r="H30" s="17">
        <f>C30</f>
        <v>178.31</v>
      </c>
      <c r="I30" s="17">
        <f>C30</f>
        <v>178.31</v>
      </c>
      <c r="J30" s="17">
        <f>C30</f>
        <v>178.31</v>
      </c>
      <c r="K30" s="28"/>
      <c r="L30" s="31"/>
      <c r="M30" s="13"/>
    </row>
    <row r="31" spans="2:13" ht="15.75" x14ac:dyDescent="0.25">
      <c r="B31" s="2" t="s">
        <v>21</v>
      </c>
      <c r="C31" s="42">
        <v>71.739999999999995</v>
      </c>
      <c r="D31" s="17"/>
      <c r="E31" s="17"/>
      <c r="F31" s="17"/>
      <c r="G31" s="17"/>
      <c r="H31" s="17"/>
      <c r="I31" s="17"/>
      <c r="J31" s="17">
        <f>C31</f>
        <v>71.739999999999995</v>
      </c>
      <c r="K31" s="30"/>
      <c r="L31" s="29"/>
      <c r="M31" s="13"/>
    </row>
    <row r="32" spans="2:13" ht="15.75" x14ac:dyDescent="0.25">
      <c r="B32" s="2" t="s">
        <v>22</v>
      </c>
      <c r="C32" s="42"/>
      <c r="D32" s="17"/>
      <c r="E32" s="17"/>
      <c r="F32" s="18"/>
      <c r="G32" s="17"/>
      <c r="H32" s="17"/>
      <c r="I32" s="17"/>
      <c r="J32" s="17"/>
      <c r="K32" s="30"/>
      <c r="L32" s="31"/>
      <c r="M32" s="13"/>
    </row>
    <row r="33" spans="2:13" ht="15.75" x14ac:dyDescent="0.25">
      <c r="B33" s="4" t="s">
        <v>23</v>
      </c>
      <c r="C33" s="40">
        <v>659.19</v>
      </c>
      <c r="D33" s="17">
        <f>C33</f>
        <v>659.19</v>
      </c>
      <c r="E33" s="17">
        <f>C33</f>
        <v>659.19</v>
      </c>
      <c r="F33" s="17">
        <f>C33</f>
        <v>659.19</v>
      </c>
      <c r="G33" s="17">
        <f>C33</f>
        <v>659.19</v>
      </c>
      <c r="H33" s="17">
        <f>C33</f>
        <v>659.19</v>
      </c>
      <c r="I33" s="17">
        <f>C33</f>
        <v>659.19</v>
      </c>
      <c r="J33" s="17">
        <f>C33</f>
        <v>659.19</v>
      </c>
      <c r="K33" s="30"/>
      <c r="L33" s="31"/>
      <c r="M33" s="13"/>
    </row>
    <row r="34" spans="2:13" ht="15.75" x14ac:dyDescent="0.25">
      <c r="B34" s="4" t="s">
        <v>24</v>
      </c>
      <c r="C34" s="40">
        <v>641.07000000000005</v>
      </c>
      <c r="D34" s="17">
        <f>C34</f>
        <v>641.07000000000005</v>
      </c>
      <c r="E34" s="17">
        <f>C34</f>
        <v>641.07000000000005</v>
      </c>
      <c r="F34" s="17">
        <f>C34</f>
        <v>641.07000000000005</v>
      </c>
      <c r="G34" s="17">
        <f>C34</f>
        <v>641.07000000000005</v>
      </c>
      <c r="H34" s="17">
        <f>C34</f>
        <v>641.07000000000005</v>
      </c>
      <c r="I34" s="17">
        <f>C34</f>
        <v>641.07000000000005</v>
      </c>
      <c r="J34" s="17">
        <f>C34</f>
        <v>641.07000000000005</v>
      </c>
      <c r="K34" s="30"/>
      <c r="L34" s="31"/>
      <c r="M34" s="13"/>
    </row>
    <row r="35" spans="2:13" ht="15.75" x14ac:dyDescent="0.25">
      <c r="B35" s="4" t="s">
        <v>25</v>
      </c>
      <c r="C35" s="40">
        <f>158.46*1.04</f>
        <v>164.79840000000002</v>
      </c>
      <c r="D35" s="17"/>
      <c r="E35" s="17"/>
      <c r="F35" s="17"/>
      <c r="G35" s="17"/>
      <c r="H35" s="17">
        <f>C35</f>
        <v>164.79840000000002</v>
      </c>
      <c r="I35" s="17">
        <f>C35</f>
        <v>164.79840000000002</v>
      </c>
      <c r="J35" s="17">
        <f>C35</f>
        <v>164.79840000000002</v>
      </c>
      <c r="K35" s="30"/>
      <c r="L35" s="31"/>
      <c r="M35" s="13"/>
    </row>
    <row r="36" spans="2:13" ht="15.75" x14ac:dyDescent="0.25">
      <c r="B36" s="4" t="s">
        <v>32</v>
      </c>
      <c r="C36" s="40"/>
      <c r="D36" s="17"/>
      <c r="E36" s="17"/>
      <c r="F36" s="17"/>
      <c r="G36" s="17"/>
      <c r="H36" s="17"/>
      <c r="I36" s="17"/>
      <c r="J36" s="17"/>
      <c r="K36" s="30"/>
      <c r="L36" s="31"/>
      <c r="M36" s="13"/>
    </row>
    <row r="37" spans="2:13" ht="15.75" x14ac:dyDescent="0.25">
      <c r="B37" s="4" t="s">
        <v>29</v>
      </c>
      <c r="C37" s="40">
        <f>264.1*1.04</f>
        <v>274.66400000000004</v>
      </c>
      <c r="D37" s="17"/>
      <c r="E37" s="17"/>
      <c r="F37" s="17"/>
      <c r="G37" s="17"/>
      <c r="H37" s="17">
        <f>C37</f>
        <v>274.66400000000004</v>
      </c>
      <c r="I37" s="17">
        <f>C37</f>
        <v>274.66400000000004</v>
      </c>
      <c r="J37" s="17">
        <f>C37</f>
        <v>274.66400000000004</v>
      </c>
      <c r="K37" s="30"/>
      <c r="L37" s="31"/>
      <c r="M37" s="13"/>
    </row>
    <row r="38" spans="2:13" ht="15.75" x14ac:dyDescent="0.25">
      <c r="B38" s="4" t="s">
        <v>30</v>
      </c>
      <c r="C38" s="40">
        <f>211.28*1.04</f>
        <v>219.7312</v>
      </c>
      <c r="D38" s="17"/>
      <c r="E38" s="17"/>
      <c r="F38" s="17"/>
      <c r="G38" s="17"/>
      <c r="H38" s="17">
        <f>C38</f>
        <v>219.7312</v>
      </c>
      <c r="I38" s="17">
        <f>C38</f>
        <v>219.7312</v>
      </c>
      <c r="J38" s="17">
        <f>C38</f>
        <v>219.7312</v>
      </c>
      <c r="K38" s="30"/>
      <c r="L38" s="31"/>
      <c r="M38" s="13"/>
    </row>
    <row r="39" spans="2:13" ht="15.75" x14ac:dyDescent="0.25">
      <c r="B39" s="4" t="s">
        <v>26</v>
      </c>
      <c r="C39" s="40">
        <v>219.73</v>
      </c>
      <c r="D39" s="17">
        <f>C39</f>
        <v>219.73</v>
      </c>
      <c r="E39" s="17"/>
      <c r="F39" s="18"/>
      <c r="G39" s="17"/>
      <c r="H39" s="17"/>
      <c r="I39" s="17"/>
      <c r="J39" s="17"/>
      <c r="K39" s="30"/>
      <c r="L39" s="31"/>
      <c r="M39" s="13"/>
    </row>
    <row r="40" spans="2:13" ht="15.75" x14ac:dyDescent="0.25">
      <c r="B40" s="2" t="s">
        <v>27</v>
      </c>
      <c r="C40" s="42">
        <v>274.66000000000003</v>
      </c>
      <c r="D40" s="17">
        <f>C40</f>
        <v>274.66000000000003</v>
      </c>
      <c r="E40" s="17"/>
      <c r="F40" s="18"/>
      <c r="G40" s="17"/>
      <c r="H40" s="17"/>
      <c r="I40" s="17"/>
      <c r="J40" s="17"/>
      <c r="K40" s="30"/>
      <c r="L40" s="31"/>
      <c r="M40" s="13"/>
    </row>
    <row r="41" spans="2:13" ht="15.75" x14ac:dyDescent="0.25">
      <c r="B41" s="5" t="s">
        <v>28</v>
      </c>
      <c r="C41" s="5"/>
      <c r="D41" s="19">
        <f>SUM(D15:D40)</f>
        <v>4481.08</v>
      </c>
      <c r="E41" s="19">
        <f t="shared" ref="E41:J41" si="7">SUM(E15:E40)</f>
        <v>3986.69</v>
      </c>
      <c r="F41" s="19">
        <f t="shared" si="7"/>
        <v>4211.13</v>
      </c>
      <c r="G41" s="19">
        <f t="shared" si="7"/>
        <v>4769.4599999999991</v>
      </c>
      <c r="H41" s="19">
        <f t="shared" si="7"/>
        <v>5428.6535999999987</v>
      </c>
      <c r="I41" s="19">
        <f t="shared" si="7"/>
        <v>5428.6535999999987</v>
      </c>
      <c r="J41" s="19">
        <f t="shared" si="7"/>
        <v>5500.3935999999985</v>
      </c>
      <c r="K41" s="32"/>
      <c r="L41" s="33"/>
      <c r="M41" s="12"/>
    </row>
    <row r="42" spans="2:13" ht="15.75" x14ac:dyDescent="0.25">
      <c r="B42" s="3" t="s">
        <v>29</v>
      </c>
      <c r="C42" s="3"/>
      <c r="D42" s="19">
        <f>SUM(D15:D40)-D23-D38</f>
        <v>4371.18</v>
      </c>
      <c r="E42" s="19">
        <f t="shared" ref="E42:J42" si="8">SUM(E15:E40)-E23-E38</f>
        <v>3876.79</v>
      </c>
      <c r="F42" s="19">
        <f t="shared" si="8"/>
        <v>4101.2300000000005</v>
      </c>
      <c r="G42" s="19">
        <f t="shared" si="8"/>
        <v>4659.5599999999995</v>
      </c>
      <c r="H42" s="19">
        <f t="shared" si="8"/>
        <v>5099.0223999999989</v>
      </c>
      <c r="I42" s="19">
        <f t="shared" si="8"/>
        <v>5099.0223999999989</v>
      </c>
      <c r="J42" s="19">
        <f t="shared" si="8"/>
        <v>5170.7623999999987</v>
      </c>
      <c r="K42" s="32"/>
      <c r="L42" s="32"/>
      <c r="M42" s="12"/>
    </row>
    <row r="43" spans="2:13" ht="15.75" x14ac:dyDescent="0.25">
      <c r="B43" s="3" t="s">
        <v>30</v>
      </c>
      <c r="C43" s="3"/>
      <c r="D43" s="19">
        <f>SUM(D15:D40)-D20-D37</f>
        <v>4072.2599999999998</v>
      </c>
      <c r="E43" s="19">
        <f t="shared" ref="E43:I43" si="9">SUM(E15:E40)-E20-E37</f>
        <v>3577.87</v>
      </c>
      <c r="F43" s="19">
        <f t="shared" si="9"/>
        <v>3802.31</v>
      </c>
      <c r="G43" s="19">
        <f t="shared" si="9"/>
        <v>4360.6399999999994</v>
      </c>
      <c r="H43" s="19">
        <f t="shared" si="9"/>
        <v>4745.1695999999993</v>
      </c>
      <c r="I43" s="19">
        <f t="shared" si="9"/>
        <v>4745.1695999999993</v>
      </c>
      <c r="J43" s="19" t="s">
        <v>41</v>
      </c>
      <c r="K43" s="32"/>
      <c r="L43" s="32"/>
      <c r="M43" s="12"/>
    </row>
  </sheetData>
  <mergeCells count="9">
    <mergeCell ref="B11:B12"/>
    <mergeCell ref="D11:J12"/>
    <mergeCell ref="B9:J9"/>
    <mergeCell ref="I1:J1"/>
    <mergeCell ref="H3:J3"/>
    <mergeCell ref="D2:J2"/>
    <mergeCell ref="I5:J5"/>
    <mergeCell ref="G6:J6"/>
    <mergeCell ref="H7:J7"/>
  </mergeCells>
  <pageMargins left="3.937007874015748E-2" right="3.937007874015748E-2" top="3.937007874015748E-2" bottom="3.937007874015748E-2" header="3.937007874015748E-2" footer="3.937007874015748E-2"/>
  <pageSetup paperSize="8" scale="80" orientation="landscape" r:id="rId1"/>
  <colBreaks count="1" manualBreakCount="1">
    <brk id="10" min="3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2019-07-04T01:05:50Z</cp:lastPrinted>
  <dcterms:created xsi:type="dcterms:W3CDTF">2014-01-30T03:05:45Z</dcterms:created>
  <dcterms:modified xsi:type="dcterms:W3CDTF">2019-07-04T01:06:48Z</dcterms:modified>
</cp:coreProperties>
</file>