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36" i="2" l="1"/>
  <c r="E36" i="2"/>
  <c r="E17" i="2" l="1"/>
  <c r="D17" i="2"/>
  <c r="E16" i="2"/>
  <c r="D16" i="2"/>
  <c r="E15" i="2"/>
  <c r="D15" i="2"/>
  <c r="E14" i="2"/>
  <c r="D14" i="2"/>
  <c r="E13" i="2"/>
  <c r="D13" i="2"/>
  <c r="E12" i="2"/>
  <c r="D12" i="2"/>
  <c r="E26" i="2"/>
  <c r="E25" i="2"/>
  <c r="E24" i="2"/>
  <c r="D26" i="2"/>
  <c r="D25" i="2"/>
  <c r="D24" i="2"/>
  <c r="E35" i="2"/>
  <c r="E34" i="2"/>
  <c r="E33" i="2"/>
  <c r="D35" i="2"/>
  <c r="D34" i="2"/>
  <c r="D33" i="2"/>
</calcChain>
</file>

<file path=xl/sharedStrings.xml><?xml version="1.0" encoding="utf-8"?>
<sst xmlns="http://schemas.openxmlformats.org/spreadsheetml/2006/main" count="49" uniqueCount="41">
  <si>
    <t>Код услуги</t>
  </si>
  <si>
    <t>Наименование услуги</t>
  </si>
  <si>
    <t>Профилактический прием (осмотр, консультация) врача-невролога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</si>
  <si>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</si>
  <si>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</si>
  <si>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</si>
  <si>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</si>
  <si>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</si>
  <si>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</si>
  <si>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</si>
  <si>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</si>
  <si>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</si>
  <si>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</si>
  <si>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</si>
  <si>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Маммография обеих молочных желез в 2-х проекциях</t>
  </si>
  <si>
    <t>26.37</t>
  </si>
  <si>
    <t>26.39</t>
  </si>
  <si>
    <t>26.51</t>
  </si>
  <si>
    <t>26.53</t>
  </si>
  <si>
    <t>26.55</t>
  </si>
  <si>
    <t>26.56</t>
  </si>
  <si>
    <t>46.41</t>
  </si>
  <si>
    <t>46.42</t>
  </si>
  <si>
    <t>46.43</t>
  </si>
  <si>
    <t>13.71</t>
  </si>
  <si>
    <t>13.72</t>
  </si>
  <si>
    <t>13.73</t>
  </si>
  <si>
    <t>13.74</t>
  </si>
  <si>
    <t xml:space="preserve">Прием (осмотр, консультация) врача-невролога </t>
  </si>
  <si>
    <t>Прием (осмотр, консультация) врача-оториноларинголога</t>
  </si>
  <si>
    <t>Прием (осмотр, консультация) врача-офтальмолога</t>
  </si>
  <si>
    <r>
      <t>Тарифы на прием (осмотр, консультацию) к врачам</t>
    </r>
    <r>
      <rPr>
        <sz val="14"/>
        <color theme="1"/>
        <rFont val="Times New Roman"/>
        <family val="1"/>
        <charset val="204"/>
      </rPr>
      <t>-</t>
    </r>
    <r>
      <rPr>
        <b/>
        <sz val="14"/>
        <color theme="1"/>
        <rFont val="Times New Roman"/>
        <family val="1"/>
        <charset val="204"/>
      </rPr>
      <t>специалистам, работающим в системе ОМС ЕАО, на 2021 год, выполняемые в мобильных медицинских комплексах</t>
    </r>
  </si>
  <si>
    <r>
      <t>Тарифы на обращение по заболеванию к врачам</t>
    </r>
    <r>
      <rPr>
        <sz val="14"/>
        <color theme="1"/>
        <rFont val="Times New Roman"/>
        <family val="1"/>
        <charset val="204"/>
      </rPr>
      <t>-</t>
    </r>
    <r>
      <rPr>
        <b/>
        <sz val="14"/>
        <color theme="1"/>
        <rFont val="Times New Roman"/>
        <family val="1"/>
        <charset val="204"/>
      </rPr>
      <t>специалистам, работающим в системе ОМС ЕАО, на 2021 год, выполняемые в мобильных медицинских комплексах</t>
    </r>
  </si>
  <si>
    <t>Тарифы на проведение флюорографии легких и маммографии на 2021 год, выполняемых в мобильных медицинских комплексах</t>
  </si>
  <si>
    <t>к Тарифному соглашению в системе ОМС ЕАО на 2021 год</t>
  </si>
  <si>
    <t>1 уровень *</t>
  </si>
  <si>
    <t>2 уровень 2 подуровень*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</si>
  <si>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</si>
  <si>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** Ко 2 уровню 2 подуровню относится: ОГБУЗ "Областная больница".</t>
  </si>
  <si>
    <t>Приложение № 33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</si>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</sst>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4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1" xfId="0" applyFont="1" applyBorder="1"/>
    <xf numFmtId="43" fontId="9" fillId="0" borderId="1" xfId="11" applyFont="1" applyBorder="1"/>
    <xf numFmtId="43" fontId="9" fillId="0" borderId="1" xfId="1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3" fontId="9" fillId="0" borderId="1" xfId="11" applyFont="1" applyBorder="1" applyAlignment="1">
      <alignment horizontal="center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 wrapText="1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Normal="100" workbookViewId="0">
      <selection activeCell="C11" sqref="C11"/>
    </sheetView>
  </sheetViews>
  <sheetFormatPr defaultRowHeight="15" x14ac:dyDescent="0.25"/>
  <cols>
    <col min="1" max="1" width="6.42578125" style="3" customWidth="1"/>
    <col min="2" max="2" width="16.42578125" style="3" customWidth="1"/>
    <col min="3" max="3" width="92.85546875" style="2" customWidth="1"/>
    <col min="4" max="4" width="19.5703125" style="2" customWidth="1"/>
    <col min="5" max="5" width="22" style="2" customWidth="1"/>
    <col min="6" max="6" width="16.5703125" style="2" customWidth="1"/>
    <col min="7" max="16384" width="9.140625" style="2"/>
  </cols>
  <sheetData>
    <row r="1" spans="1:5" x14ac:dyDescent="0.25">
      <c r="C1" s="24" t="s">
        <v>39</v>
      </c>
      <c r="D1" s="24"/>
      <c r="E1" s="24"/>
    </row>
    <row r="2" spans="1:5" x14ac:dyDescent="0.25">
      <c r="A2" s="1"/>
      <c r="C2" s="24" t="s">
        <v>34</v>
      </c>
      <c r="D2" s="24"/>
      <c r="E2" s="24"/>
    </row>
    <row r="3" spans="1:5" x14ac:dyDescent="0.25">
      <c r="A3" s="1"/>
      <c r="B3" s="2"/>
      <c r="C3" s="24" t="s">
        <v>40</v>
      </c>
      <c r="D3" s="24"/>
      <c r="E3" s="24"/>
    </row>
    <row r="4" spans="1:5" x14ac:dyDescent="0.25">
      <c r="A4" s="1"/>
      <c r="B4" s="2"/>
      <c r="C4" s="13"/>
      <c r="D4" s="14"/>
      <c r="E4" s="13"/>
    </row>
    <row r="5" spans="1:5" x14ac:dyDescent="0.25">
      <c r="A5" s="1"/>
      <c r="B5" s="2"/>
      <c r="C5" s="24"/>
      <c r="D5" s="24"/>
      <c r="E5" s="24"/>
    </row>
    <row r="6" spans="1:5" x14ac:dyDescent="0.25">
      <c r="A6" s="1"/>
      <c r="B6" s="2"/>
      <c r="C6" s="11"/>
      <c r="D6" s="14"/>
      <c r="E6" s="11"/>
    </row>
    <row r="7" spans="1:5" ht="15.75" x14ac:dyDescent="0.25">
      <c r="E7" s="7" t="s">
        <v>5</v>
      </c>
    </row>
    <row r="8" spans="1:5" x14ac:dyDescent="0.25">
      <c r="A8" s="4"/>
      <c r="B8" s="4"/>
      <c r="C8" s="4"/>
      <c r="D8" s="4"/>
      <c r="E8" s="5"/>
    </row>
    <row r="9" spans="1:5" ht="39.75" customHeight="1" x14ac:dyDescent="0.25">
      <c r="B9" s="23" t="s">
        <v>31</v>
      </c>
      <c r="C9" s="23"/>
      <c r="D9" s="23"/>
      <c r="E9" s="23"/>
    </row>
    <row r="11" spans="1:5" ht="37.5" x14ac:dyDescent="0.25">
      <c r="B11" s="12" t="s">
        <v>0</v>
      </c>
      <c r="C11" s="12" t="s">
        <v>1</v>
      </c>
      <c r="D11" s="12" t="s">
        <v>35</v>
      </c>
      <c r="E11" s="15" t="s">
        <v>36</v>
      </c>
    </row>
    <row r="12" spans="1:5" ht="18.75" x14ac:dyDescent="0.3">
      <c r="B12" s="12" t="s">
        <v>15</v>
      </c>
      <c r="C12" s="8" t="s">
        <v>28</v>
      </c>
      <c r="D12" s="17">
        <f>414.55*1.2</f>
        <v>497.46</v>
      </c>
      <c r="E12" s="19">
        <f>480.01*1.2</f>
        <v>576.01199999999994</v>
      </c>
    </row>
    <row r="13" spans="1:5" ht="18.75" x14ac:dyDescent="0.3">
      <c r="B13" s="12" t="s">
        <v>16</v>
      </c>
      <c r="C13" s="8" t="s">
        <v>29</v>
      </c>
      <c r="D13" s="16">
        <f>318.36*1.2</f>
        <v>382.03199999999998</v>
      </c>
      <c r="E13" s="19">
        <f>368.63*1.2</f>
        <v>442.35599999999999</v>
      </c>
    </row>
    <row r="14" spans="1:5" ht="18.75" x14ac:dyDescent="0.3">
      <c r="B14" s="12" t="s">
        <v>17</v>
      </c>
      <c r="C14" s="8" t="s">
        <v>30</v>
      </c>
      <c r="D14" s="16">
        <f>266.74*1.2</f>
        <v>320.08800000000002</v>
      </c>
      <c r="E14" s="19">
        <f>308.86*1.2</f>
        <v>370.63200000000001</v>
      </c>
    </row>
    <row r="15" spans="1:5" ht="18.75" x14ac:dyDescent="0.3">
      <c r="B15" s="12" t="s">
        <v>18</v>
      </c>
      <c r="C15" s="8" t="s">
        <v>2</v>
      </c>
      <c r="D15" s="17">
        <f>273.35*1.2</f>
        <v>328.02000000000004</v>
      </c>
      <c r="E15" s="19">
        <f>316.51*1.2</f>
        <v>379.81199999999995</v>
      </c>
    </row>
    <row r="16" spans="1:5" ht="18.75" x14ac:dyDescent="0.3">
      <c r="B16" s="12" t="s">
        <v>19</v>
      </c>
      <c r="C16" s="8" t="s">
        <v>3</v>
      </c>
      <c r="D16" s="16">
        <f>208.83*1.2</f>
        <v>250.596</v>
      </c>
      <c r="E16" s="19">
        <f>241.8*1.2</f>
        <v>290.16000000000003</v>
      </c>
    </row>
    <row r="17" spans="2:5" ht="18.75" x14ac:dyDescent="0.3">
      <c r="B17" s="12" t="s">
        <v>20</v>
      </c>
      <c r="C17" s="8" t="s">
        <v>4</v>
      </c>
      <c r="D17" s="16">
        <f>180.86*1.2</f>
        <v>217.03200000000001</v>
      </c>
      <c r="E17" s="10">
        <f>209.42*1.2</f>
        <v>251.30399999999997</v>
      </c>
    </row>
    <row r="18" spans="2:5" ht="18.75" x14ac:dyDescent="0.3">
      <c r="C18" s="6"/>
      <c r="D18" s="6"/>
    </row>
    <row r="19" spans="2:5" ht="15.75" x14ac:dyDescent="0.25">
      <c r="E19" s="7" t="s">
        <v>6</v>
      </c>
    </row>
    <row r="20" spans="2:5" x14ac:dyDescent="0.25">
      <c r="B20" s="4"/>
      <c r="C20" s="4"/>
      <c r="D20" s="4"/>
      <c r="E20" s="5"/>
    </row>
    <row r="21" spans="2:5" ht="45" customHeight="1" x14ac:dyDescent="0.25">
      <c r="B21" s="23" t="s">
        <v>32</v>
      </c>
      <c r="C21" s="23"/>
      <c r="D21" s="23"/>
      <c r="E21" s="23"/>
    </row>
    <row r="23" spans="2:5" ht="37.5" x14ac:dyDescent="0.25">
      <c r="B23" s="12" t="s">
        <v>0</v>
      </c>
      <c r="C23" s="12" t="s">
        <v>1</v>
      </c>
      <c r="D23" s="12" t="s">
        <v>35</v>
      </c>
      <c r="E23" s="15" t="s">
        <v>36</v>
      </c>
    </row>
    <row r="24" spans="2:5" ht="18.75" x14ac:dyDescent="0.3">
      <c r="B24" s="12" t="s">
        <v>21</v>
      </c>
      <c r="C24" s="8" t="s">
        <v>7</v>
      </c>
      <c r="D24" s="9">
        <f>1034.54*1.2</f>
        <v>1241.4479999999999</v>
      </c>
      <c r="E24" s="9">
        <f>1197.89*1.2</f>
        <v>1437.4680000000001</v>
      </c>
    </row>
    <row r="25" spans="2:5" ht="18.75" x14ac:dyDescent="0.3">
      <c r="B25" s="12" t="s">
        <v>22</v>
      </c>
      <c r="C25" s="8" t="s">
        <v>8</v>
      </c>
      <c r="D25" s="9">
        <f>1078.91*1.2</f>
        <v>1294.692</v>
      </c>
      <c r="E25" s="9">
        <f>1249.28*1.2</f>
        <v>1499.136</v>
      </c>
    </row>
    <row r="26" spans="2:5" ht="18.75" x14ac:dyDescent="0.3">
      <c r="B26" s="12" t="s">
        <v>23</v>
      </c>
      <c r="C26" s="8" t="s">
        <v>9</v>
      </c>
      <c r="D26" s="9">
        <f>869.33*1.2</f>
        <v>1043.1959999999999</v>
      </c>
      <c r="E26" s="9">
        <f>1006.59*1.2</f>
        <v>1207.9079999999999</v>
      </c>
    </row>
    <row r="29" spans="2:5" ht="15.75" x14ac:dyDescent="0.25">
      <c r="E29" s="7" t="s">
        <v>10</v>
      </c>
    </row>
    <row r="30" spans="2:5" ht="45" customHeight="1" x14ac:dyDescent="0.25">
      <c r="B30" s="23" t="s">
        <v>33</v>
      </c>
      <c r="C30" s="23"/>
      <c r="D30" s="23"/>
      <c r="E30" s="23"/>
    </row>
    <row r="32" spans="2:5" ht="37.5" x14ac:dyDescent="0.25">
      <c r="B32" s="12" t="s">
        <v>0</v>
      </c>
      <c r="C32" s="12" t="s">
        <v>1</v>
      </c>
      <c r="D32" s="12" t="s">
        <v>35</v>
      </c>
      <c r="E32" s="15" t="s">
        <v>36</v>
      </c>
    </row>
    <row r="33" spans="1:9" ht="18.75" x14ac:dyDescent="0.3">
      <c r="B33" s="12" t="s">
        <v>24</v>
      </c>
      <c r="C33" s="8" t="s">
        <v>11</v>
      </c>
      <c r="D33" s="18">
        <f>73.6*1.2</f>
        <v>88.32</v>
      </c>
      <c r="E33" s="9">
        <f>85.217*1.2</f>
        <v>102.26039999999999</v>
      </c>
    </row>
    <row r="34" spans="1:9" ht="18.75" x14ac:dyDescent="0.3">
      <c r="B34" s="12" t="s">
        <v>25</v>
      </c>
      <c r="C34" s="8" t="s">
        <v>12</v>
      </c>
      <c r="D34" s="18">
        <f>136.44*1.2</f>
        <v>163.72799999999998</v>
      </c>
      <c r="E34" s="9">
        <f>157.982*1.2</f>
        <v>189.57839999999999</v>
      </c>
    </row>
    <row r="35" spans="1:9" ht="18.75" x14ac:dyDescent="0.3">
      <c r="B35" s="12" t="s">
        <v>26</v>
      </c>
      <c r="C35" s="8" t="s">
        <v>13</v>
      </c>
      <c r="D35" s="18">
        <f>168.92*1.2</f>
        <v>202.70399999999998</v>
      </c>
      <c r="E35" s="9">
        <f>195.591*1.2</f>
        <v>234.70920000000001</v>
      </c>
    </row>
    <row r="36" spans="1:9" ht="18.75" x14ac:dyDescent="0.3">
      <c r="B36" s="12" t="s">
        <v>27</v>
      </c>
      <c r="C36" s="8" t="s">
        <v>14</v>
      </c>
      <c r="D36" s="16">
        <f>465.98*1.2</f>
        <v>559.17600000000004</v>
      </c>
      <c r="E36" s="9">
        <f>539.55*1.2</f>
        <v>647.45999999999992</v>
      </c>
    </row>
    <row r="39" spans="1:9" ht="50.25" customHeight="1" x14ac:dyDescent="0.25">
      <c r="A39" s="25" t="s">
        <v>37</v>
      </c>
      <c r="B39" s="25"/>
      <c r="C39" s="25"/>
      <c r="D39" s="25"/>
      <c r="E39" s="25"/>
      <c r="F39" s="20"/>
      <c r="G39" s="20"/>
      <c r="H39" s="20"/>
      <c r="I39" s="20"/>
    </row>
    <row r="40" spans="1:9" ht="18.75" x14ac:dyDescent="0.3">
      <c r="A40" s="20"/>
      <c r="B40" s="20"/>
      <c r="C40" s="20"/>
      <c r="D40" s="21"/>
      <c r="E40" s="6"/>
      <c r="F40" s="6"/>
      <c r="G40" s="6"/>
      <c r="H40" s="6"/>
      <c r="I40" s="6"/>
    </row>
    <row r="41" spans="1:9" ht="15.75" customHeight="1" x14ac:dyDescent="0.25">
      <c r="A41" s="22" t="s">
        <v>38</v>
      </c>
      <c r="B41" s="22"/>
      <c r="C41" s="22"/>
      <c r="D41" s="22"/>
      <c r="E41" s="22"/>
      <c r="F41" s="20"/>
      <c r="G41" s="20"/>
      <c r="H41" s="20"/>
      <c r="I41" s="20"/>
    </row>
  </sheetData>
  <mergeCells count="9">
    <mergeCell ref="A41:E41"/>
    <mergeCell ref="B21:E21"/>
    <mergeCell ref="B30:E30"/>
    <mergeCell ref="B9:E9"/>
    <mergeCell ref="C1:E1"/>
    <mergeCell ref="C2:E2"/>
    <mergeCell ref="C3:E3"/>
    <mergeCell ref="C5:E5"/>
    <mergeCell ref="A39:E39"/>
  </mergeCells>
  <pageMargins left="0.25" right="0.25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2020-12-29T06:53:57Z</cp:lastPrinted>
  <dcterms:created xsi:type="dcterms:W3CDTF">2015-01-30T06:27:31Z</dcterms:created>
  <dcterms:modified xsi:type="dcterms:W3CDTF">2021-01-20T08:46:50Z</dcterms:modified>
</cp:coreProperties>
</file>